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ckresources-my.sharepoint.com/personal/allie_price_teck_com/Documents/Documents/Desktop/"/>
    </mc:Choice>
  </mc:AlternateContent>
  <xr:revisionPtr revIDLastSave="1" documentId="8_{842AFBCE-06FE-4190-9E92-6A8E801A7801}" xr6:coauthVersionLast="47" xr6:coauthVersionMax="47" xr10:uidLastSave="{5ABCE48D-4842-4324-A119-6B6A34008E35}"/>
  <workbookProtection workbookAlgorithmName="SHA-512" workbookHashValue="ns+I8vc+5hLNXJE2Ny4icSlHVM35LOIVgxkLs3xyZ9yrs4+L4NhDbJftbxkyKSywjrpfRYmUj0S4hPbjziUkcQ==" workbookSaltValue="rTIoTmD6JZB+WJMLFFL6sA==" workbookSpinCount="100000" lockStructure="1"/>
  <bookViews>
    <workbookView xWindow="-28920" yWindow="-1800" windowWidth="29040" windowHeight="17640" tabRatio="823" xr2:uid="{00000000-000D-0000-FFFF-FFFF00000000}"/>
  </bookViews>
  <sheets>
    <sheet name="Cover Page" sheetId="18" r:id="rId1"/>
    <sheet name="Policies &amp; Commitments" sheetId="27" r:id="rId2"/>
    <sheet name="Air Quality" sheetId="31" r:id="rId3"/>
    <sheet name="Biodiversity &amp; Reclamation" sheetId="34" r:id="rId4"/>
    <sheet name="Climate Change" sheetId="33" r:id="rId5"/>
    <sheet name="Responsible Production &amp; Waste" sheetId="24" r:id="rId6"/>
    <sheet name="Tailings" sheetId="39" r:id="rId7"/>
    <sheet name="Water Stewardship" sheetId="23" r:id="rId8"/>
    <sheet name="Health &amp; Safety" sheetId="36" r:id="rId9"/>
    <sheet name="Workforce" sheetId="29" r:id="rId10"/>
    <sheet name="Communities" sheetId="30" r:id="rId11"/>
    <sheet name="Indigenous Peoples" sheetId="12" r:id="rId12"/>
    <sheet name="Economic Performance &amp; Contribu" sheetId="9" r:id="rId13"/>
    <sheet name="Tax" sheetId="21" r:id="rId14"/>
    <sheet name="Restatements" sheetId="37" r:id="rId15"/>
  </sheets>
  <definedNames>
    <definedName name="_ftn1" localSheetId="9">Workforce!$A$209</definedName>
    <definedName name="_ftnref1" localSheetId="9">Workforce!$A$183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3" i="9" l="1"/>
  <c r="B39" i="9" l="1"/>
  <c r="G39" i="9"/>
  <c r="K34" i="9"/>
  <c r="J35" i="9"/>
  <c r="I39" i="9"/>
  <c r="D58" i="24"/>
  <c r="C58" i="24"/>
  <c r="B58" i="24"/>
  <c r="C54" i="31" l="1"/>
  <c r="C108" i="31"/>
  <c r="E57" i="36"/>
  <c r="G57" i="36"/>
  <c r="H57" i="36"/>
  <c r="E68" i="36"/>
  <c r="D96" i="36"/>
  <c r="B235" i="36"/>
  <c r="C235" i="36"/>
  <c r="D235" i="36"/>
  <c r="E235" i="36"/>
  <c r="B241" i="36"/>
  <c r="C241" i="36"/>
  <c r="D241" i="36"/>
  <c r="E241" i="36"/>
  <c r="B247" i="36"/>
  <c r="C247" i="36"/>
  <c r="D247" i="36"/>
  <c r="E247" i="36"/>
  <c r="B108" i="24" l="1"/>
  <c r="C108" i="24"/>
  <c r="E41" i="29" l="1"/>
  <c r="E40" i="29"/>
  <c r="C42" i="29"/>
  <c r="B42" i="29"/>
  <c r="F65" i="24"/>
  <c r="F70" i="24"/>
  <c r="D73" i="24"/>
  <c r="F74" i="24"/>
  <c r="F76" i="24"/>
  <c r="F78" i="24"/>
  <c r="F79" i="24"/>
  <c r="E42" i="29" l="1"/>
  <c r="C90" i="31"/>
  <c r="C72" i="31"/>
  <c r="I99" i="21"/>
  <c r="L24" i="29"/>
  <c r="M24" i="29"/>
  <c r="J24" i="29"/>
  <c r="K24" i="29"/>
  <c r="I24" i="29"/>
  <c r="H24" i="29"/>
  <c r="G24" i="29"/>
  <c r="F24" i="29"/>
  <c r="E24" i="29"/>
  <c r="J47" i="29"/>
  <c r="C224" i="9"/>
  <c r="C173" i="9"/>
  <c r="J52" i="9"/>
  <c r="J36" i="9"/>
  <c r="K36" i="9" s="1"/>
  <c r="J37" i="9"/>
  <c r="K37" i="9" s="1"/>
  <c r="J38" i="9"/>
  <c r="K38" i="9" s="1"/>
  <c r="K35" i="9"/>
  <c r="J71" i="9"/>
  <c r="J70" i="9"/>
  <c r="D18" i="34" l="1"/>
  <c r="G108" i="31" l="1"/>
  <c r="F108" i="31"/>
  <c r="E108" i="31"/>
  <c r="D108" i="31"/>
  <c r="H107" i="31"/>
  <c r="H108" i="31" s="1"/>
  <c r="H90" i="31"/>
  <c r="G90" i="31"/>
  <c r="F90" i="31"/>
  <c r="E90" i="31"/>
  <c r="D90" i="31"/>
  <c r="H72" i="31"/>
  <c r="G72" i="31"/>
  <c r="F72" i="31"/>
  <c r="E72" i="31"/>
  <c r="D72" i="31"/>
  <c r="H54" i="31"/>
  <c r="G54" i="31"/>
  <c r="F54" i="31"/>
  <c r="E54" i="31"/>
  <c r="D54" i="31"/>
  <c r="I116" i="21"/>
  <c r="I117" i="21"/>
  <c r="I118" i="21"/>
  <c r="I119" i="21"/>
  <c r="I120" i="21"/>
  <c r="I121" i="21"/>
  <c r="I122" i="21"/>
  <c r="I123" i="21"/>
  <c r="I124" i="21"/>
  <c r="I115" i="21"/>
  <c r="D125" i="21"/>
  <c r="D126" i="21" s="1"/>
  <c r="E125" i="21"/>
  <c r="E126" i="21" s="1"/>
  <c r="F125" i="21"/>
  <c r="F126" i="21" s="1"/>
  <c r="G125" i="21"/>
  <c r="G126" i="21" s="1"/>
  <c r="H125" i="21"/>
  <c r="H126" i="21" s="1"/>
  <c r="C125" i="21"/>
  <c r="I113" i="21"/>
  <c r="I125" i="21" l="1"/>
  <c r="I126" i="21" s="1"/>
  <c r="C126" i="21"/>
  <c r="F167" i="21"/>
  <c r="F174" i="21" s="1"/>
  <c r="C167" i="21"/>
  <c r="C174" i="21" s="1"/>
  <c r="D167" i="21"/>
  <c r="D174" i="21" s="1"/>
  <c r="E167" i="21"/>
  <c r="E174" i="21" s="1"/>
  <c r="K57" i="21" l="1"/>
  <c r="J57" i="21"/>
  <c r="I57" i="21"/>
  <c r="H57" i="21"/>
  <c r="F57" i="21"/>
  <c r="E57" i="21"/>
  <c r="C57" i="21"/>
  <c r="D57" i="21"/>
  <c r="G57" i="21"/>
  <c r="B57" i="21"/>
  <c r="C153" i="9" l="1"/>
  <c r="E21" i="30"/>
  <c r="D21" i="30"/>
  <c r="I199" i="29"/>
  <c r="E199" i="29"/>
  <c r="I198" i="29"/>
  <c r="E198" i="29"/>
  <c r="I190" i="29"/>
  <c r="H190" i="29"/>
  <c r="E159" i="29"/>
  <c r="D159" i="29"/>
  <c r="C159" i="29"/>
  <c r="F158" i="29"/>
  <c r="F157" i="29"/>
  <c r="F156" i="29"/>
  <c r="F155" i="29"/>
  <c r="E154" i="29"/>
  <c r="D154" i="29"/>
  <c r="C154" i="29"/>
  <c r="F153" i="29"/>
  <c r="F152" i="29"/>
  <c r="F151" i="29"/>
  <c r="F150" i="29"/>
  <c r="F149" i="29"/>
  <c r="F144" i="29"/>
  <c r="E144" i="29"/>
  <c r="D144" i="29"/>
  <c r="C144" i="29"/>
  <c r="F138" i="29"/>
  <c r="E138" i="29"/>
  <c r="D138" i="29"/>
  <c r="C138" i="29"/>
  <c r="N85" i="29"/>
  <c r="M85" i="29"/>
  <c r="O85" i="29" s="1"/>
  <c r="K85" i="29"/>
  <c r="J85" i="29"/>
  <c r="O84" i="29"/>
  <c r="L84" i="29"/>
  <c r="O83" i="29"/>
  <c r="L83" i="29"/>
  <c r="L60" i="29"/>
  <c r="K60" i="29"/>
  <c r="I60" i="29"/>
  <c r="H60" i="29"/>
  <c r="M57" i="29"/>
  <c r="J57" i="29"/>
  <c r="M56" i="29"/>
  <c r="J56" i="29"/>
  <c r="M55" i="29"/>
  <c r="J55" i="29"/>
  <c r="M54" i="29"/>
  <c r="J54" i="29"/>
  <c r="M53" i="29"/>
  <c r="J53" i="29"/>
  <c r="M52" i="29"/>
  <c r="J52" i="29"/>
  <c r="M51" i="29"/>
  <c r="J51" i="29"/>
  <c r="M50" i="29"/>
  <c r="J50" i="29"/>
  <c r="M49" i="29"/>
  <c r="J49" i="29"/>
  <c r="M48" i="29"/>
  <c r="J48" i="29"/>
  <c r="M47" i="29"/>
  <c r="N42" i="29"/>
  <c r="M42" i="29"/>
  <c r="K42" i="29"/>
  <c r="J42" i="29"/>
  <c r="O41" i="29"/>
  <c r="L41" i="29"/>
  <c r="O40" i="29"/>
  <c r="L40" i="29"/>
  <c r="E35" i="29"/>
  <c r="D35" i="29"/>
  <c r="Q24" i="29"/>
  <c r="P24" i="29"/>
  <c r="N24" i="29"/>
  <c r="F154" i="29" l="1"/>
  <c r="O42" i="29"/>
  <c r="L42" i="29"/>
  <c r="L85" i="29"/>
  <c r="J60" i="29"/>
  <c r="C160" i="29"/>
  <c r="M60" i="29"/>
  <c r="D160" i="29"/>
  <c r="E160" i="29"/>
  <c r="F159" i="29"/>
  <c r="C206" i="9"/>
  <c r="F160" i="29" l="1"/>
  <c r="F99" i="24"/>
  <c r="E98" i="24"/>
  <c r="E94" i="24"/>
  <c r="E99" i="24" l="1"/>
  <c r="H39" i="9"/>
  <c r="F39" i="9"/>
  <c r="E39" i="9"/>
  <c r="D39" i="9"/>
  <c r="C39" i="9"/>
  <c r="J39" i="9" s="1"/>
  <c r="D173" i="9" l="1"/>
  <c r="E173" i="9"/>
  <c r="F153" i="9" l="1"/>
  <c r="G153" i="9"/>
  <c r="H153" i="9"/>
  <c r="E153" i="9"/>
  <c r="D224" i="9" l="1"/>
  <c r="H219" i="9" l="1"/>
  <c r="H206" i="9"/>
  <c r="G206" i="9"/>
  <c r="F206" i="9"/>
  <c r="E206" i="9"/>
  <c r="J53" i="9" l="1"/>
  <c r="K53" i="9" s="1"/>
  <c r="J54" i="9"/>
  <c r="K54" i="9" s="1"/>
  <c r="K55" i="9"/>
  <c r="J56" i="9"/>
  <c r="K56" i="9" s="1"/>
  <c r="J57" i="9"/>
  <c r="K57" i="9" s="1"/>
  <c r="K52" i="9"/>
  <c r="J75" i="9"/>
  <c r="J74" i="9"/>
  <c r="J73" i="9"/>
  <c r="J72" i="9"/>
  <c r="K58" i="9" l="1"/>
  <c r="J58" i="9"/>
  <c r="I58" i="9"/>
  <c r="H58" i="9"/>
  <c r="G58" i="9"/>
  <c r="F58" i="9"/>
  <c r="E58" i="9"/>
  <c r="D58" i="9"/>
  <c r="C58" i="9"/>
  <c r="B58" i="9"/>
  <c r="C76" i="9"/>
  <c r="B76" i="9"/>
  <c r="K76" i="9"/>
  <c r="I76" i="9"/>
  <c r="H76" i="9"/>
  <c r="G76" i="9"/>
  <c r="F76" i="9"/>
  <c r="E76" i="9"/>
  <c r="D76" i="9"/>
  <c r="D206" i="9" l="1"/>
  <c r="J112" i="9" l="1"/>
  <c r="I112" i="9"/>
  <c r="H112" i="9"/>
  <c r="G112" i="9"/>
  <c r="F112" i="9"/>
  <c r="E112" i="9"/>
  <c r="D112" i="9"/>
  <c r="C112" i="9"/>
  <c r="B112" i="9"/>
  <c r="J76" i="9" l="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2">
    <s v="cgysqlp06 BIOlapStore EHSC"/>
    <s v="{[Monthly Calendar].[Monthly Calendar].[Year].&amp;[2017]}"/>
    <s v="[Measures].[YTD LTI Frequency]"/>
    <s v="#,##0.00;-#,##0.00"/>
    <s v="[Measures].[Employee YTD LTI Frequency]"/>
    <s v="[Measures].[Contractor YTD LTI Frequency]"/>
    <s v="[Measures].[YTD Disabling Injury Frequency]"/>
    <s v="[Measures].[Employee YTD Disabling Injury Frequency]"/>
    <s v="[Measures].[Contractor YTD Disabling Injury Frequency]"/>
    <s v="[Measures].[YTD MA Frequency]"/>
    <s v="[Measures].[Employee YTD MA Frequency]"/>
    <s v="[Measures].[Contractor YTD MA Frequency]"/>
    <s v="[Measures].[YTD TRI Frequency]"/>
    <s v="[Measures].[Employee YTD TRI Frequency]"/>
    <s v="[Measures].[Contractor YTD TRI Frequency]"/>
    <s v="[Measures].[YTD Severity]"/>
    <s v="#,###0.00;-#,##0.00"/>
    <s v="[Measures].[Employee YTD Severity]"/>
    <s v="[Measures].[Contractor YTD Severity]"/>
    <s v="[Measures].[YTD Disabling Injury Severity]"/>
    <s v="[Measures].[Employee YTD Disabling Injury Severity]"/>
    <s v="[Measures].[Contractor YTD Disabling Injury Severity]"/>
  </metadataStrings>
  <mdxMetadata count="20">
    <mdx n="0" f="v">
      <t c="2" si="3">
        <n x="1" s="1"/>
        <n x="2"/>
      </t>
    </mdx>
    <mdx n="0" f="v">
      <t c="2" si="3">
        <n x="1" s="1"/>
        <n x="4"/>
      </t>
    </mdx>
    <mdx n="0" f="v">
      <t c="2" si="3">
        <n x="1" s="1"/>
        <n x="5"/>
      </t>
    </mdx>
    <mdx n="0" f="v">
      <t c="2" si="3">
        <n x="1" s="1"/>
        <n x="6"/>
      </t>
    </mdx>
    <mdx n="0" f="v">
      <t c="2" si="3">
        <n x="1" s="1"/>
        <n x="7"/>
      </t>
    </mdx>
    <mdx n="0" f="v">
      <t c="2" si="3">
        <n x="1" s="1"/>
        <n x="8"/>
      </t>
    </mdx>
    <mdx n="0" f="v">
      <t c="2" si="3">
        <n x="1" s="1"/>
        <n x="9"/>
      </t>
    </mdx>
    <mdx n="0" f="v">
      <t c="2" si="3">
        <n x="1" s="1"/>
        <n x="10"/>
      </t>
    </mdx>
    <mdx n="0" f="v">
      <t c="2" si="3">
        <n x="1" s="1"/>
        <n x="11"/>
      </t>
    </mdx>
    <mdx n="0" f="v">
      <t c="2" si="3">
        <n x="1" s="1"/>
        <n x="12"/>
      </t>
    </mdx>
    <mdx n="0" f="v">
      <t c="2" si="3">
        <n x="1" s="1"/>
        <n x="13"/>
      </t>
    </mdx>
    <mdx n="0" f="v">
      <t c="2" si="3">
        <n x="1" s="1"/>
        <n x="14"/>
      </t>
    </mdx>
    <mdx n="0" f="v">
      <t c="2" si="16">
        <n x="1" s="1"/>
        <n x="15"/>
      </t>
    </mdx>
    <mdx n="0" f="v">
      <t c="2" si="16">
        <n x="1" s="1"/>
        <n x="17"/>
      </t>
    </mdx>
    <mdx n="0" f="v">
      <t c="2" si="16">
        <n x="1" s="1"/>
        <n x="18"/>
      </t>
    </mdx>
    <mdx n="0" f="v">
      <t c="2" si="16">
        <n x="1" s="1"/>
        <n x="19"/>
      </t>
    </mdx>
    <mdx n="0" f="v">
      <t c="2" si="16">
        <n x="1" s="1"/>
        <n x="20"/>
      </t>
    </mdx>
    <mdx n="0" f="v">
      <t c="2" si="16">
        <n x="1" s="1"/>
        <n x="21"/>
      </t>
    </mdx>
    <mdx n="0" f="v">
      <t c="2">
        <n x="1" s="1"/>
        <n x="13"/>
      </t>
    </mdx>
    <mdx n="0" f="v">
      <t c="2">
        <n x="1" s="1"/>
        <n x="14"/>
      </t>
    </mdx>
  </mdxMetadata>
  <valueMetadata count="20">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valueMetadata>
</metadata>
</file>

<file path=xl/sharedStrings.xml><?xml version="1.0" encoding="utf-8"?>
<sst xmlns="http://schemas.openxmlformats.org/spreadsheetml/2006/main" count="4499" uniqueCount="1380">
  <si>
    <t>This document supplements the information presented in our annual Sustainability Report and includes data that cannot be presented in the Report due to space restrictions. Additional data may be available on request.</t>
  </si>
  <si>
    <t xml:space="preserve">The scope of data covers all of the operations managed by Teck and also, where appropriate, key issues at exploration and development projects and at joint venture operations. Data for joint ventures not operated by Teck is not presented unless otherwise stated. </t>
  </si>
  <si>
    <t>Unless otherwise stated, we report data for our operations on a 100% ownership basis (e.g., for a 97.5%-owned operation, we report 100% of the data).</t>
  </si>
  <si>
    <t>Data is reported using the metric system and Canadian dollars, unless otherwise stated. Some figures and percentages may be rounded and may not add up to the total figure or to 100%</t>
  </si>
  <si>
    <t>Changes to data and re-statements may occur throughout the year due to improved reporting or collection methods, and will be noted with an explanation for the restatement.</t>
  </si>
  <si>
    <t>For management approach disclosures and additional context, please visit our Sustainability Disclosure Portal.</t>
  </si>
  <si>
    <t xml:space="preserve">If you have any questions or feedback on our sustainability performance data, our sustainability report our any other related disclosure, please email us at sustainability@teck.com
</t>
  </si>
  <si>
    <t xml:space="preserve">Policies and Commitments </t>
  </si>
  <si>
    <t>Organizational Conduct/Governance</t>
  </si>
  <si>
    <t>Link</t>
  </si>
  <si>
    <t>Download</t>
  </si>
  <si>
    <t xml:space="preserve">Code of Ethics </t>
  </si>
  <si>
    <t>Code of Sustainable Conduct</t>
  </si>
  <si>
    <t>Expectations for Suppliers and Contractors</t>
  </si>
  <si>
    <t>Health, Safety, Environment and Community Management Standards</t>
  </si>
  <si>
    <t>Visit</t>
  </si>
  <si>
    <t>Political Contributions Policy</t>
  </si>
  <si>
    <t>Sustainability Strategy and Goals</t>
  </si>
  <si>
    <t>Tax Policy</t>
  </si>
  <si>
    <t>Environment</t>
  </si>
  <si>
    <t>Annual Facility Performance Report</t>
  </si>
  <si>
    <t xml:space="preserve">Climate Change Outlook 2021 Report (TCFD-aligned) </t>
  </si>
  <si>
    <t xml:space="preserve">Climate Change Policy </t>
  </si>
  <si>
    <t>Climate Change Strategy and Goals</t>
  </si>
  <si>
    <t xml:space="preserve">Elk Valley Water Quality Plan </t>
  </si>
  <si>
    <t xml:space="preserve">Responsible Mine Closure and Reclamation Report </t>
  </si>
  <si>
    <t>Responsible Production Strategy and Goals</t>
  </si>
  <si>
    <t>Tailings Management Strategy and Goals</t>
  </si>
  <si>
    <t>Water Stewardship Strategy and Goals</t>
  </si>
  <si>
    <t>Water Policy</t>
  </si>
  <si>
    <t>Social</t>
  </si>
  <si>
    <t>Communities and Indigenous Peoples Strategy and Goals</t>
  </si>
  <si>
    <t>Community Investment Program</t>
  </si>
  <si>
    <t>Equity, Diversity and Inclusion Policy</t>
  </si>
  <si>
    <t>Health and Safety Policy</t>
  </si>
  <si>
    <t>Health and Safety Strategy and Goals</t>
  </si>
  <si>
    <t>Human Resources Global Policy - Harassment</t>
  </si>
  <si>
    <t>Human Rights Policy</t>
  </si>
  <si>
    <t>Indigenous Peoples Policy</t>
  </si>
  <si>
    <t>Our People Strategy and Goals</t>
  </si>
  <si>
    <t>Product</t>
  </si>
  <si>
    <t>Product Data Sheets</t>
  </si>
  <si>
    <t>Safety Data Sheets</t>
  </si>
  <si>
    <t>Germanium ISO 9001:2015</t>
  </si>
  <si>
    <t>Indium ISO 9001:2015</t>
  </si>
  <si>
    <t>Lead ISO 9001:2015</t>
  </si>
  <si>
    <t>Sulphur ISO 9001:2015</t>
  </si>
  <si>
    <t>Zinc ISO 9001:2015</t>
  </si>
  <si>
    <t>Climate Change - Energy and Emissions</t>
  </si>
  <si>
    <r>
      <t>Energy Consumption by Type</t>
    </r>
    <r>
      <rPr>
        <vertAlign val="superscript"/>
        <sz val="10"/>
        <color theme="1"/>
        <rFont val="Arial"/>
        <family val="2"/>
      </rPr>
      <t xml:space="preserve">(1) </t>
    </r>
  </si>
  <si>
    <t>Energy Type (TJ)</t>
  </si>
  <si>
    <t>Diesel</t>
  </si>
  <si>
    <t>Gasoline</t>
  </si>
  <si>
    <t>Coal</t>
  </si>
  <si>
    <t>Natural Gas</t>
  </si>
  <si>
    <t>Coke &amp; Petroleum Coke</t>
  </si>
  <si>
    <t>Other</t>
  </si>
  <si>
    <t>Electricity</t>
  </si>
  <si>
    <t>Total</t>
  </si>
  <si>
    <t>(1) Other includes propane, waste oil, fuel oils and other process fuels.</t>
  </si>
  <si>
    <r>
      <t>Fuel Type (kt CO</t>
    </r>
    <r>
      <rPr>
        <b/>
        <vertAlign val="subscript"/>
        <sz val="10"/>
        <color theme="1"/>
        <rFont val="Arial"/>
        <family val="2"/>
      </rPr>
      <t>2</t>
    </r>
    <r>
      <rPr>
        <b/>
        <sz val="10"/>
        <color theme="1"/>
        <rFont val="Arial"/>
        <family val="2"/>
      </rPr>
      <t>e)</t>
    </r>
  </si>
  <si>
    <t>Coke and Petroleum Coke</t>
  </si>
  <si>
    <t>Fugitive Emissions</t>
  </si>
  <si>
    <r>
      <t>340</t>
    </r>
    <r>
      <rPr>
        <vertAlign val="superscript"/>
        <sz val="10"/>
        <rFont val="Arial"/>
        <family val="2"/>
      </rPr>
      <t>(4)</t>
    </r>
  </si>
  <si>
    <t>(1) For electricity emissions in Canada, the emission factors are based on the most recent version of the Canadian National Inventory Report.</t>
  </si>
  <si>
    <t>(2) Fugitive emissions from our coal operations (i.e., estimated methane release) are captured as direct emissions. For fugitive emissions, the emission factors are based on the most recent version of the Canadian National Inventory Report.</t>
  </si>
  <si>
    <r>
      <t>(3) Emissions are stated on a CO</t>
    </r>
    <r>
      <rPr>
        <vertAlign val="subscript"/>
        <sz val="8"/>
        <color theme="1"/>
        <rFont val="Arial"/>
        <family val="2"/>
      </rPr>
      <t>2</t>
    </r>
    <r>
      <rPr>
        <sz val="8"/>
        <color theme="1"/>
        <rFont val="Arial"/>
        <family val="2"/>
      </rPr>
      <t>e basis, which is inclusive of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PFCs, SF</t>
    </r>
    <r>
      <rPr>
        <vertAlign val="subscript"/>
        <sz val="8"/>
        <color theme="1"/>
        <rFont val="Arial"/>
        <family val="2"/>
      </rPr>
      <t>6</t>
    </r>
    <r>
      <rPr>
        <sz val="8"/>
        <color theme="1"/>
        <rFont val="Arial"/>
        <family val="2"/>
      </rPr>
      <t xml:space="preserve"> and NF</t>
    </r>
    <r>
      <rPr>
        <vertAlign val="subscript"/>
        <sz val="8"/>
        <color theme="1"/>
        <rFont val="Arial"/>
        <family val="2"/>
      </rPr>
      <t>3</t>
    </r>
    <r>
      <rPr>
        <sz val="8"/>
        <color theme="1"/>
        <rFont val="Arial"/>
        <family val="2"/>
      </rPr>
      <t xml:space="preserve"> as appropriate.</t>
    </r>
  </si>
  <si>
    <t>(4) Figures have been restated due to changes in third-party emission factors.</t>
  </si>
  <si>
    <t>Total Emissions - Direct (Scope 1)</t>
  </si>
  <si>
    <t xml:space="preserve">Total Emissions - Indirect (Scope 2) </t>
  </si>
  <si>
    <t>Total Emissions (Scope 1 + Scope 2)</t>
  </si>
  <si>
    <t>Total Emissions - Scope 3 (Use of steelmaking coal product sold)</t>
  </si>
  <si>
    <t>(1) Teck’s quantification methodology for our Scope 1 and Scope 2 emissions is aligned with the Greenhouse Gas Protocol: A Corporate Accounting and Reporting Standard.</t>
  </si>
  <si>
    <r>
      <t>(2) Emissions are stated on a CO</t>
    </r>
    <r>
      <rPr>
        <vertAlign val="subscript"/>
        <sz val="8"/>
        <color theme="1"/>
        <rFont val="Arial"/>
        <family val="2"/>
      </rPr>
      <t>2</t>
    </r>
    <r>
      <rPr>
        <sz val="8"/>
        <color theme="1"/>
        <rFont val="Arial"/>
        <family val="2"/>
      </rPr>
      <t>e basis, which is inclusive of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PFCs, SF</t>
    </r>
    <r>
      <rPr>
        <vertAlign val="subscript"/>
        <sz val="8"/>
        <color theme="1"/>
        <rFont val="Arial"/>
        <family val="2"/>
      </rPr>
      <t>6</t>
    </r>
    <r>
      <rPr>
        <sz val="8"/>
        <color theme="1"/>
        <rFont val="Arial"/>
        <family val="2"/>
      </rPr>
      <t xml:space="preserve"> and NF</t>
    </r>
    <r>
      <rPr>
        <vertAlign val="subscript"/>
        <sz val="8"/>
        <color theme="1"/>
        <rFont val="Arial"/>
        <family val="2"/>
      </rPr>
      <t>3</t>
    </r>
    <r>
      <rPr>
        <sz val="8"/>
        <color theme="1"/>
        <rFont val="Arial"/>
        <family val="2"/>
      </rPr>
      <t xml:space="preserve"> as appropriate.</t>
    </r>
  </si>
  <si>
    <t>GHG Emission Reduction Projects</t>
  </si>
  <si>
    <t xml:space="preserve">Cumulative reductions in GHG emissions since 2011 (kt) </t>
  </si>
  <si>
    <t>Energy and Carbon Intensity for Steelmaking Coal Production</t>
  </si>
  <si>
    <t>Type</t>
  </si>
  <si>
    <t>Energy Intensity (energy used per tonne of product)</t>
  </si>
  <si>
    <r>
      <t>Carbon</t>
    </r>
    <r>
      <rPr>
        <vertAlign val="superscript"/>
        <sz val="10"/>
        <rFont val="Arial"/>
        <family val="2"/>
      </rPr>
      <t>(1)</t>
    </r>
    <r>
      <rPr>
        <sz val="10"/>
        <rFont val="Arial"/>
        <family val="2"/>
      </rPr>
      <t xml:space="preserve"> Intensity (carbon emitted per tonne of product)</t>
    </r>
  </si>
  <si>
    <r>
      <t>(1) Carbon intensity includes Scope 1 and Scope 2 emissions and is stated on a CO</t>
    </r>
    <r>
      <rPr>
        <vertAlign val="subscript"/>
        <sz val="8"/>
        <rFont val="Arial"/>
        <family val="2"/>
      </rPr>
      <t>2</t>
    </r>
    <r>
      <rPr>
        <sz val="8"/>
        <rFont val="Arial"/>
        <family val="2"/>
      </rPr>
      <t>e basis, which is inclusive of CO</t>
    </r>
    <r>
      <rPr>
        <vertAlign val="subscript"/>
        <sz val="8"/>
        <rFont val="Arial"/>
        <family val="2"/>
      </rPr>
      <t>2</t>
    </r>
    <r>
      <rPr>
        <sz val="8"/>
        <rFont val="Arial"/>
        <family val="2"/>
      </rPr>
      <t>, CH</t>
    </r>
    <r>
      <rPr>
        <vertAlign val="subscript"/>
        <sz val="8"/>
        <rFont val="Arial"/>
        <family val="2"/>
      </rPr>
      <t>4</t>
    </r>
    <r>
      <rPr>
        <sz val="8"/>
        <rFont val="Arial"/>
        <family val="2"/>
      </rPr>
      <t>, N</t>
    </r>
    <r>
      <rPr>
        <vertAlign val="subscript"/>
        <sz val="8"/>
        <rFont val="Arial"/>
        <family val="2"/>
      </rPr>
      <t>2</t>
    </r>
    <r>
      <rPr>
        <sz val="8"/>
        <rFont val="Arial"/>
        <family val="2"/>
      </rPr>
      <t>O, PFCs, SF</t>
    </r>
    <r>
      <rPr>
        <vertAlign val="subscript"/>
        <sz val="8"/>
        <rFont val="Arial"/>
        <family val="2"/>
      </rPr>
      <t>6</t>
    </r>
    <r>
      <rPr>
        <sz val="8"/>
        <rFont val="Arial"/>
        <family val="2"/>
      </rPr>
      <t xml:space="preserve"> and NF</t>
    </r>
    <r>
      <rPr>
        <vertAlign val="subscript"/>
        <sz val="8"/>
        <rFont val="Arial"/>
        <family val="2"/>
      </rPr>
      <t>3</t>
    </r>
    <r>
      <rPr>
        <sz val="8"/>
        <rFont val="Arial"/>
        <family val="2"/>
      </rPr>
      <t xml:space="preserve"> as appropriate.</t>
    </r>
  </si>
  <si>
    <t xml:space="preserve">Energy and Carbon Intensity for Copper Production </t>
  </si>
  <si>
    <t>Energy Intensity  (energy used per tonne of product)</t>
  </si>
  <si>
    <r>
      <t>Carbon</t>
    </r>
    <r>
      <rPr>
        <vertAlign val="superscript"/>
        <sz val="10"/>
        <color theme="1"/>
        <rFont val="Arial"/>
        <family val="2"/>
      </rPr>
      <t>(1)</t>
    </r>
    <r>
      <rPr>
        <sz val="10"/>
        <color theme="1"/>
        <rFont val="Arial"/>
        <family val="2"/>
      </rPr>
      <t xml:space="preserve"> Intensity (carbon emitted per tonne of product)</t>
    </r>
  </si>
  <si>
    <r>
      <t>(1) Carbon intensity includes Scope 1 and Scope 2 emissions and is stated on a CO</t>
    </r>
    <r>
      <rPr>
        <vertAlign val="subscript"/>
        <sz val="8"/>
        <color theme="1"/>
        <rFont val="Arial"/>
        <family val="2"/>
      </rPr>
      <t>2</t>
    </r>
    <r>
      <rPr>
        <sz val="8"/>
        <color theme="1"/>
        <rFont val="Arial"/>
        <family val="2"/>
      </rPr>
      <t>e basis, which is inclusive of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PFCs, SF</t>
    </r>
    <r>
      <rPr>
        <vertAlign val="subscript"/>
        <sz val="8"/>
        <color theme="1"/>
        <rFont val="Arial"/>
        <family val="2"/>
      </rPr>
      <t>6</t>
    </r>
    <r>
      <rPr>
        <sz val="8"/>
        <color theme="1"/>
        <rFont val="Arial"/>
        <family val="2"/>
      </rPr>
      <t xml:space="preserve"> and NF</t>
    </r>
    <r>
      <rPr>
        <vertAlign val="subscript"/>
        <sz val="8"/>
        <color theme="1"/>
        <rFont val="Arial"/>
        <family val="2"/>
      </rPr>
      <t>3</t>
    </r>
    <r>
      <rPr>
        <sz val="8"/>
        <color theme="1"/>
        <rFont val="Arial"/>
        <family val="2"/>
      </rPr>
      <t xml:space="preserve"> as appropriate</t>
    </r>
  </si>
  <si>
    <t>(2) Figures have been restated due to changes in third-party emission factors.</t>
  </si>
  <si>
    <t xml:space="preserve">Energy and Carbon Intensity for Zinc and Lead Production </t>
  </si>
  <si>
    <r>
      <t>Carbon</t>
    </r>
    <r>
      <rPr>
        <vertAlign val="superscript"/>
        <sz val="10"/>
        <color rgb="FF000000"/>
        <rFont val="Arial"/>
        <family val="2"/>
      </rPr>
      <t>(1)</t>
    </r>
    <r>
      <rPr>
        <sz val="10"/>
        <color rgb="FF000000"/>
        <rFont val="Arial"/>
        <family val="2"/>
      </rPr>
      <t xml:space="preserve"> Intensity (carbon emitted per tonne of product)</t>
    </r>
  </si>
  <si>
    <r>
      <t>Carbon Intensity on a Copper Equivalent</t>
    </r>
    <r>
      <rPr>
        <b/>
        <vertAlign val="superscript"/>
        <sz val="10"/>
        <color theme="1"/>
        <rFont val="Arial"/>
        <family val="2"/>
      </rPr>
      <t>(1)</t>
    </r>
    <r>
      <rPr>
        <b/>
        <sz val="10"/>
        <color theme="1"/>
        <rFont val="Arial"/>
        <family val="2"/>
      </rPr>
      <t xml:space="preserve"> Production Basis</t>
    </r>
  </si>
  <si>
    <r>
      <t>Carbon</t>
    </r>
    <r>
      <rPr>
        <vertAlign val="superscript"/>
        <sz val="10"/>
        <color theme="1"/>
        <rFont val="Arial"/>
        <family val="2"/>
      </rPr>
      <t>(2)</t>
    </r>
    <r>
      <rPr>
        <sz val="10"/>
        <color theme="1"/>
        <rFont val="Arial"/>
        <family val="2"/>
      </rPr>
      <t xml:space="preserve"> Intensity (</t>
    </r>
    <r>
      <rPr>
        <sz val="10"/>
        <color rgb="FF000000"/>
        <rFont val="Arial"/>
        <family val="2"/>
      </rPr>
      <t>carbon emitted per tonne of copper equivalent) — 3-year trailing average</t>
    </r>
  </si>
  <si>
    <r>
      <t>Carbon</t>
    </r>
    <r>
      <rPr>
        <vertAlign val="superscript"/>
        <sz val="10"/>
        <color theme="1"/>
        <rFont val="Arial"/>
        <family val="2"/>
      </rPr>
      <t>(2)</t>
    </r>
    <r>
      <rPr>
        <sz val="10"/>
        <color theme="1"/>
        <rFont val="Arial"/>
        <family val="2"/>
      </rPr>
      <t xml:space="preserve"> Intensity (</t>
    </r>
    <r>
      <rPr>
        <sz val="10"/>
        <color rgb="FF000000"/>
        <rFont val="Arial"/>
        <family val="2"/>
      </rPr>
      <t>carbon emitted per tonne of copper equivalent) — 2018–2020 average pricing</t>
    </r>
  </si>
  <si>
    <t>(1) Only the primary commodities we report on — i.e., steelmaking coal, copper and zinc — from Teck-operated mines are included within the equivalency calculation. Lead has been excluded. Carbon equivalency was calculated by using a three-year commodity price average, using prices reported in our previous annual reports.</t>
  </si>
  <si>
    <r>
      <t>(2)</t>
    </r>
    <r>
      <rPr>
        <sz val="7"/>
        <color theme="1"/>
        <rFont val="Times New Roman"/>
        <family val="1"/>
      </rPr>
      <t>  </t>
    </r>
    <r>
      <rPr>
        <sz val="8"/>
        <color theme="1"/>
        <rFont val="Arial"/>
        <family val="2"/>
      </rPr>
      <t>Carbon intensity on a copper equivalent basis is presented in two manners as shown in the Figure. The 3-year trailing average reflects our historical reporting practice and includes different commodity prices to convert each year’s performance. For example, the 2021 value in the 3-year trailing average would use 2021-2019 pricing averages, whereas the 2020 value would use 2020-2018 pricing averages. This reflects how some external groups assess carbon performance. We have also included carbon intensities used the 2018-2020 pricing averages across all performance years, as this is the pricing used to establish our 2020 baseline against which our 2030 targets are being assessed. We have fixed the commodity pricing for the copper equivalent calculation to ensure consistent accounting over time (from our baseline year to our target year).</t>
    </r>
  </si>
  <si>
    <t>Air Emissions</t>
  </si>
  <si>
    <r>
      <t>Footnotes: Air Emissions to Air by Type</t>
    </r>
    <r>
      <rPr>
        <b/>
        <vertAlign val="superscript"/>
        <sz val="12"/>
        <rFont val="Arial"/>
        <family val="2"/>
      </rPr>
      <t>(1),(2),(3),(4),(5)</t>
    </r>
  </si>
  <si>
    <t>(1) Requirements and methods for determining air emissions can vary widely. Air emissions sources vary (e.g. stacks, combustion, explosives detonation). Not all sites have monitoring equipment in place to measure releases from all sources and activities.</t>
  </si>
  <si>
    <t>(2) “n/m” stands for not measured and "n/r" stands for not reported.</t>
  </si>
  <si>
    <t>(4) Particulate emissions (i.e., dust) vary significantly by operation due to a number of factors, including external conditions such as weather and forest fires, location and size of stockpiles, terrain, nature and volume of materials moved and dust mitigation measures in place.</t>
  </si>
  <si>
    <t>(5) Air emissions types not included in the tables, such as persistent organic pollutants, are not required to be reported by permit or legislation and are not material.</t>
  </si>
  <si>
    <t>Operation</t>
  </si>
  <si>
    <t>Cardinal River</t>
  </si>
  <si>
    <t>n/r</t>
  </si>
  <si>
    <t>Carmen de Andacollo</t>
  </si>
  <si>
    <t xml:space="preserve">n/r </t>
  </si>
  <si>
    <t>Coal Mountain</t>
  </si>
  <si>
    <t>Elkview</t>
  </si>
  <si>
    <t>Fording River</t>
  </si>
  <si>
    <t>Greenhills</t>
  </si>
  <si>
    <r>
      <t>Highland Valley Copper</t>
    </r>
    <r>
      <rPr>
        <vertAlign val="superscript"/>
        <sz val="10"/>
        <rFont val="Arial"/>
        <family val="2"/>
      </rPr>
      <t>(6)</t>
    </r>
  </si>
  <si>
    <t>Line Creek</t>
  </si>
  <si>
    <t>Pend Oreille</t>
  </si>
  <si>
    <t>Quebrada Blanca</t>
  </si>
  <si>
    <t xml:space="preserve">Red Dog </t>
  </si>
  <si>
    <t>Trail</t>
  </si>
  <si>
    <t>(1) Rounding of individual numbers may cause a discrepancy in the total value.</t>
  </si>
  <si>
    <r>
      <t>(2)</t>
    </r>
    <r>
      <rPr>
        <sz val="7"/>
        <rFont val="Times New Roman"/>
        <family val="1"/>
      </rPr>
      <t> </t>
    </r>
    <r>
      <rPr>
        <sz val="8"/>
        <rFont val="Arial"/>
        <family val="2"/>
      </rPr>
      <t xml:space="preserve">Aggregate data for all other operations presented here, as numbers are insignificant compared to Trail. See our website for the full set of data </t>
    </r>
    <r>
      <rPr>
        <u/>
        <sz val="8"/>
        <rFont val="Arial"/>
        <family val="2"/>
      </rPr>
      <t>(https://www.teck.com/sustainability/approach-to-responsibility/sustainability-report-and-disclosure-portal/).</t>
    </r>
  </si>
  <si>
    <t>(4) Requirements and methods for determining air emissions can vary widely. Not all sites have monitoring equipment in place to measure releases from all sources and activities, and the frequency of sampling can vary.</t>
  </si>
  <si>
    <t>(5) Our Canadian sites report annually to the National Pollutant Release Inventory (NPRI) and American operations report to the Toxics Release Inventory (TRI); NPRI and TRI have different reporting requirements and calculation methods. Information in this table may not reflect exactly the contents of NPRI and/or TRI reports, due to different reporting definitions concerning site boundaries as well as the inclusion of mobile equipment in the above table, which is not required in some regulatory reporting requirements.</t>
  </si>
  <si>
    <t>-</t>
  </si>
  <si>
    <t>Highland Valley Copper</t>
  </si>
  <si>
    <t>Red Dog</t>
  </si>
  <si>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NOx emissions. </t>
  </si>
  <si>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CO emissions. </t>
  </si>
  <si>
    <t xml:space="preserve">(1) On an annual basis, we report to the Canadian National Pollutant Release Inventory (NPRI) on a variety of parameters including PM, VOCs, NOx and SOx. NPRI has a threshold for reporting each parameter and if the facility falls beneath the threshold, they are not required to report. For NOx and VOCs, several of our operations do not meet this threshold, and as a result they are not required to report. Non-Canadian operations are not required by federal regulators to report on VOC emissions. </t>
  </si>
  <si>
    <t>Ambient Particulate Matter of Size Less Than 2.5 Microns (µg/m³)</t>
  </si>
  <si>
    <t>Station</t>
  </si>
  <si>
    <t>Nearest Operation</t>
  </si>
  <si>
    <t>Average Annual</t>
  </si>
  <si>
    <r>
      <t>98</t>
    </r>
    <r>
      <rPr>
        <b/>
        <vertAlign val="superscript"/>
        <sz val="10"/>
        <rFont val="Arial"/>
        <family val="2"/>
      </rPr>
      <t>th</t>
    </r>
    <r>
      <rPr>
        <b/>
        <sz val="10"/>
        <rFont val="Arial"/>
        <family val="2"/>
      </rPr>
      <t xml:space="preserve"> Percentile</t>
    </r>
  </si>
  <si>
    <t xml:space="preserve">Urmeneta </t>
  </si>
  <si>
    <t xml:space="preserve">Downtown Sparwood </t>
  </si>
  <si>
    <r>
      <t>52</t>
    </r>
    <r>
      <rPr>
        <vertAlign val="superscript"/>
        <sz val="10"/>
        <rFont val="Arial"/>
        <family val="2"/>
      </rPr>
      <t>(1)</t>
    </r>
  </si>
  <si>
    <t xml:space="preserve">Elkford High School </t>
  </si>
  <si>
    <t>Ambient Particulate Matter of Size Less Than 10 Microns (µg/m³)</t>
  </si>
  <si>
    <t>Urmeneta</t>
  </si>
  <si>
    <t>Downtown Sparwood</t>
  </si>
  <si>
    <r>
      <t>17</t>
    </r>
    <r>
      <rPr>
        <vertAlign val="superscript"/>
        <sz val="10"/>
        <color rgb="FF000000"/>
        <rFont val="Arial"/>
        <family val="2"/>
      </rPr>
      <t>(1)</t>
    </r>
  </si>
  <si>
    <r>
      <t>34</t>
    </r>
    <r>
      <rPr>
        <vertAlign val="superscript"/>
        <sz val="10"/>
        <rFont val="Arial"/>
        <family val="2"/>
      </rPr>
      <t>(1)</t>
    </r>
  </si>
  <si>
    <t>Elkford High School</t>
  </si>
  <si>
    <r>
      <t>46</t>
    </r>
    <r>
      <rPr>
        <vertAlign val="superscript"/>
        <sz val="10"/>
        <rFont val="Arial"/>
        <family val="2"/>
      </rPr>
      <t>(1)</t>
    </r>
    <r>
      <rPr>
        <sz val="10"/>
        <rFont val="Arial"/>
        <family val="2"/>
      </rPr>
      <t xml:space="preserve"> </t>
    </r>
  </si>
  <si>
    <t>Butler Park</t>
  </si>
  <si>
    <t>(1) Incomplete hourly data set, per the Canadian Council of Ministers of the Environment Criteria.</t>
  </si>
  <si>
    <t>Water Stewardship</t>
  </si>
  <si>
    <t>Water Metrics (ML)</t>
  </si>
  <si>
    <t>All Operations</t>
  </si>
  <si>
    <r>
      <t xml:space="preserve">Water withdrawal </t>
    </r>
    <r>
      <rPr>
        <vertAlign val="superscript"/>
        <sz val="10"/>
        <rFont val="Arial"/>
        <family val="2"/>
      </rPr>
      <t>(1)</t>
    </r>
  </si>
  <si>
    <r>
      <t xml:space="preserve">Other managed water </t>
    </r>
    <r>
      <rPr>
        <vertAlign val="superscript"/>
        <sz val="10"/>
        <rFont val="Arial"/>
        <family val="2"/>
      </rPr>
      <t>(2)</t>
    </r>
  </si>
  <si>
    <t>Water discharge</t>
  </si>
  <si>
    <t>Water consumption</t>
  </si>
  <si>
    <t>Water reused/recycled</t>
  </si>
  <si>
    <r>
      <t xml:space="preserve">Operational water use </t>
    </r>
    <r>
      <rPr>
        <vertAlign val="superscript"/>
        <sz val="10"/>
        <rFont val="Arial"/>
        <family val="2"/>
      </rPr>
      <t>(3)</t>
    </r>
  </si>
  <si>
    <t>Mining Operations</t>
  </si>
  <si>
    <r>
      <t>Water withdrawal</t>
    </r>
    <r>
      <rPr>
        <vertAlign val="superscript"/>
        <sz val="10"/>
        <rFont val="Arial"/>
        <family val="2"/>
      </rPr>
      <t xml:space="preserve"> (1)</t>
    </r>
  </si>
  <si>
    <t>(1) Water withdrawal is water that enters the operational water system and is used to supply the operational water demands. It was previously called ‘water withdrawal for use’ or ‘new water use’.</t>
  </si>
  <si>
    <t>(3) Operational water use is the sum of water withdrawals and water reused/recycled. It was previously called 'total water use'.</t>
  </si>
  <si>
    <t>2021 Water Metrics, by Quality and Source/Destination (ML)</t>
  </si>
  <si>
    <r>
      <t xml:space="preserve">Operations in Water-Stressed </t>
    </r>
    <r>
      <rPr>
        <b/>
        <vertAlign val="superscript"/>
        <sz val="10"/>
        <color theme="1"/>
        <rFont val="Arial"/>
        <family val="2"/>
      </rPr>
      <t>(1)</t>
    </r>
    <r>
      <rPr>
        <b/>
        <sz val="10"/>
        <color theme="1"/>
        <rFont val="Arial"/>
        <family val="2"/>
      </rPr>
      <t xml:space="preserve"> Areas (Carmen de Andacollo, Quebrada Blanca operations)</t>
    </r>
  </si>
  <si>
    <t>Source/Destination</t>
  </si>
  <si>
    <t>Volume of water by quality</t>
  </si>
  <si>
    <r>
      <t xml:space="preserve">High </t>
    </r>
    <r>
      <rPr>
        <b/>
        <vertAlign val="superscript"/>
        <sz val="10"/>
        <color theme="1"/>
        <rFont val="Arial"/>
        <family val="2"/>
      </rPr>
      <t>(2)</t>
    </r>
  </si>
  <si>
    <r>
      <t xml:space="preserve">Low </t>
    </r>
    <r>
      <rPr>
        <b/>
        <vertAlign val="superscript"/>
        <sz val="10"/>
        <color theme="1"/>
        <rFont val="Arial"/>
        <family val="2"/>
      </rPr>
      <t>(3)</t>
    </r>
  </si>
  <si>
    <r>
      <t xml:space="preserve">Water withdrawals </t>
    </r>
    <r>
      <rPr>
        <vertAlign val="superscript"/>
        <sz val="10"/>
        <color theme="1"/>
        <rFont val="Arial"/>
        <family val="2"/>
      </rPr>
      <t>(8)</t>
    </r>
  </si>
  <si>
    <r>
      <t>Surface water</t>
    </r>
    <r>
      <rPr>
        <vertAlign val="superscript"/>
        <sz val="10"/>
        <color theme="1"/>
        <rFont val="Arial"/>
        <family val="2"/>
      </rPr>
      <t xml:space="preserve"> (4)</t>
    </r>
  </si>
  <si>
    <r>
      <t xml:space="preserve">Groundwater </t>
    </r>
    <r>
      <rPr>
        <vertAlign val="superscript"/>
        <sz val="10"/>
        <color theme="1"/>
        <rFont val="Arial"/>
        <family val="2"/>
      </rPr>
      <t>(5)</t>
    </r>
  </si>
  <si>
    <r>
      <t xml:space="preserve">Sea water </t>
    </r>
    <r>
      <rPr>
        <vertAlign val="superscript"/>
        <sz val="10"/>
        <color theme="1"/>
        <rFont val="Arial"/>
        <family val="2"/>
      </rPr>
      <t xml:space="preserve">(6) </t>
    </r>
  </si>
  <si>
    <r>
      <t xml:space="preserve">Third-party water </t>
    </r>
    <r>
      <rPr>
        <vertAlign val="superscript"/>
        <sz val="10"/>
        <color theme="1"/>
        <rFont val="Arial"/>
        <family val="2"/>
      </rPr>
      <t>(7)</t>
    </r>
  </si>
  <si>
    <t>Other Managed water</t>
  </si>
  <si>
    <t>Evaporation</t>
  </si>
  <si>
    <t>Entrainment</t>
  </si>
  <si>
    <t>Change of Storage</t>
  </si>
  <si>
    <r>
      <t>(1)</t>
    </r>
    <r>
      <rPr>
        <sz val="7"/>
        <color theme="1"/>
        <rFont val="Arial"/>
        <family val="2"/>
      </rPr>
      <t xml:space="preserve">     </t>
    </r>
    <r>
      <rPr>
        <sz val="8"/>
        <color theme="1"/>
        <rFont val="Arial"/>
        <family val="2"/>
      </rPr>
      <t>Water Stress: Water-stressed areas lack the ability to meet human and ecological demands for fresh water. Water stress components include water availability, quality and accessibility. The proportion of sites in water-stressed areas is 25%. WRI Aqueduct Water Risk Atlas was used to assess water stress.</t>
    </r>
  </si>
  <si>
    <r>
      <t>(2)</t>
    </r>
    <r>
      <rPr>
        <sz val="7"/>
        <color theme="1"/>
        <rFont val="Arial"/>
        <family val="2"/>
      </rPr>
      <t xml:space="preserve">     </t>
    </r>
    <r>
      <rPr>
        <sz val="8"/>
        <color theme="1"/>
        <rFont val="Arial"/>
        <family val="2"/>
      </rPr>
      <t>High-Quality Water: Water that has a high socio-environmental value with multiple beneficial uses (e.g., potable, agricultural, recreational, amenity) and that may require minimal to moderate level of treatment to meet appropriate drinking water standards.</t>
    </r>
  </si>
  <si>
    <r>
      <t>(3)</t>
    </r>
    <r>
      <rPr>
        <sz val="7"/>
        <color theme="1"/>
        <rFont val="Arial"/>
        <family val="2"/>
      </rPr>
      <t xml:space="preserve">     </t>
    </r>
    <r>
      <rPr>
        <sz val="8"/>
        <color theme="1"/>
        <rFont val="Arial"/>
        <family val="2"/>
      </rPr>
      <t>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r>
  </si>
  <si>
    <t xml:space="preserve">(4)   Surface water includes water from precipitation and runoff that is not diverted around the operation, and water inputs from surface waterbodies that may or may not be within the boundaries of our operations. </t>
  </si>
  <si>
    <t>(5)   Groundwater is water from beneath the earth's surface that collects or flows in the porous spaces in soil and rock that is not diverted around the operations.</t>
  </si>
  <si>
    <t>(6)   Seawater includes water obtained from a sea or ocean.</t>
  </si>
  <si>
    <t xml:space="preserve">(7)   Third-party water is water supplied by an entity external to the operation, such as from a municipality. We do not use wastewater from other organizations. </t>
  </si>
  <si>
    <t>(8)   Water withdrawal is water that enters the operational water system and is used to supply the operational water demands. It was previously called ‘water withdrawal for use’ or ‘new water use’.</t>
  </si>
  <si>
    <r>
      <t>Teck</t>
    </r>
    <r>
      <rPr>
        <b/>
        <vertAlign val="superscript"/>
        <sz val="10"/>
        <color theme="1"/>
        <rFont val="Arial"/>
        <family val="2"/>
      </rPr>
      <t>(4)</t>
    </r>
  </si>
  <si>
    <t>Milling &amp; Flotation</t>
  </si>
  <si>
    <t>Heap Leach</t>
  </si>
  <si>
    <t>Smelting</t>
  </si>
  <si>
    <r>
      <t>Water Stressed</t>
    </r>
    <r>
      <rPr>
        <b/>
        <vertAlign val="superscript"/>
        <sz val="10"/>
        <color theme="1"/>
        <rFont val="Arial"/>
        <family val="2"/>
      </rPr>
      <t>(5)</t>
    </r>
  </si>
  <si>
    <t>Elkview Operations (EVO)</t>
  </si>
  <si>
    <t>Fording River Operations (FRO)</t>
  </si>
  <si>
    <t>Line Creek Operations (LCO)</t>
  </si>
  <si>
    <t>Greenhills Operations (GHO)</t>
  </si>
  <si>
    <t>Highland Valley Copper Operations (HVC)</t>
  </si>
  <si>
    <t>Red Dog Operations (RDO)</t>
  </si>
  <si>
    <t>Carmen de Andacollo Operations (CdA)</t>
  </si>
  <si>
    <t>Quebrada Blanca Operations (QB)</t>
  </si>
  <si>
    <t>Trail Operations (Trail)</t>
  </si>
  <si>
    <r>
      <t>Water withdrawal</t>
    </r>
    <r>
      <rPr>
        <vertAlign val="superscript"/>
        <sz val="10"/>
        <rFont val="Arial"/>
        <family val="2"/>
      </rPr>
      <t>(1)</t>
    </r>
  </si>
  <si>
    <r>
      <t>Other managed water</t>
    </r>
    <r>
      <rPr>
        <vertAlign val="superscript"/>
        <sz val="10"/>
        <rFont val="Arial"/>
        <family val="2"/>
      </rPr>
      <t>(2)</t>
    </r>
  </si>
  <si>
    <r>
      <t>Operational water use</t>
    </r>
    <r>
      <rPr>
        <vertAlign val="superscript"/>
        <sz val="10"/>
        <rFont val="Arial"/>
        <family val="2"/>
      </rPr>
      <t>(3)</t>
    </r>
  </si>
  <si>
    <r>
      <t>Operational water use intensity</t>
    </r>
    <r>
      <rPr>
        <vertAlign val="superscript"/>
        <sz val="10"/>
        <rFont val="Arial"/>
        <family val="2"/>
      </rPr>
      <t>(6)</t>
    </r>
  </si>
  <si>
    <t>N/A</t>
  </si>
  <si>
    <r>
      <t>New water use intensity</t>
    </r>
    <r>
      <rPr>
        <vertAlign val="superscript"/>
        <sz val="10"/>
        <rFont val="Arial"/>
        <family val="2"/>
      </rPr>
      <t>(7)</t>
    </r>
  </si>
  <si>
    <t>(2) Other managed water is water that is actively manageed without intent to supply the operational water demands. It was previously called ‘water withdrawal discharged without use’.</t>
  </si>
  <si>
    <t>(4) Includes mining operations for the calculation of number of times water reused and recycled, operational water use intensity, and new water use intensity.</t>
  </si>
  <si>
    <t>(5) Water stress: Water-stressed areas lack the ability to meet human and ecological demands for fresh water. Water stress components include water availability, quality and accessibility. The proportion of sites in water-stressed areas is 25%. Water Risk Atlas was used to assess water stress.</t>
  </si>
  <si>
    <t>Teck</t>
  </si>
  <si>
    <r>
      <t>Water Stressed</t>
    </r>
    <r>
      <rPr>
        <b/>
        <vertAlign val="superscript"/>
        <sz val="10"/>
        <color theme="1"/>
        <rFont val="Arial"/>
        <family val="2"/>
      </rPr>
      <t>(8)</t>
    </r>
  </si>
  <si>
    <t>EVO</t>
  </si>
  <si>
    <t>FRO</t>
  </si>
  <si>
    <t>LCO</t>
  </si>
  <si>
    <t>GHO</t>
  </si>
  <si>
    <t>HVC</t>
  </si>
  <si>
    <t>RDO</t>
  </si>
  <si>
    <t>CdA</t>
  </si>
  <si>
    <t>QB</t>
  </si>
  <si>
    <r>
      <t>High Quality</t>
    </r>
    <r>
      <rPr>
        <b/>
        <vertAlign val="superscript"/>
        <sz val="10"/>
        <color theme="1"/>
        <rFont val="Arial"/>
        <family val="2"/>
      </rPr>
      <t>(6)</t>
    </r>
  </si>
  <si>
    <r>
      <t>Low Quality</t>
    </r>
    <r>
      <rPr>
        <b/>
        <vertAlign val="superscript"/>
        <sz val="10"/>
        <color theme="1"/>
        <rFont val="Arial"/>
        <family val="2"/>
      </rPr>
      <t>(7)</t>
    </r>
  </si>
  <si>
    <r>
      <t>Withdrawal from surface water</t>
    </r>
    <r>
      <rPr>
        <vertAlign val="superscript"/>
        <sz val="10"/>
        <rFont val="Arial"/>
        <family val="2"/>
      </rPr>
      <t>(2)</t>
    </r>
  </si>
  <si>
    <r>
      <t>Withdrawal from groundwater</t>
    </r>
    <r>
      <rPr>
        <vertAlign val="superscript"/>
        <sz val="10"/>
        <rFont val="Arial"/>
        <family val="2"/>
      </rPr>
      <t>(3)</t>
    </r>
  </si>
  <si>
    <r>
      <t>Withdrawal from seawater</t>
    </r>
    <r>
      <rPr>
        <vertAlign val="superscript"/>
        <sz val="10"/>
        <rFont val="Arial"/>
        <family val="2"/>
      </rPr>
      <t>(4)</t>
    </r>
  </si>
  <si>
    <r>
      <t>Withdrawal from third-party</t>
    </r>
    <r>
      <rPr>
        <vertAlign val="superscript"/>
        <sz val="10"/>
        <rFont val="Arial"/>
        <family val="2"/>
      </rPr>
      <t>(5)</t>
    </r>
  </si>
  <si>
    <t xml:space="preserve">(2) Surface water includes water from precipitation and runoff that is not diverted around the operation, and water inputs from surface waterbodies that may or may not be within the boundaries of our operations. </t>
  </si>
  <si>
    <t>(3) Groundwater is water from beneath the earth's surface that collects or flows in the porous spaces in soil and rock that is not diverted around the operations.</t>
  </si>
  <si>
    <t>(4) Seawater includes water obtained from a sea or ocean.</t>
  </si>
  <si>
    <t xml:space="preserve">(5) Third-party water is water supplied by an entity external to the operation, such as from a municipality. We do not use wastewater from other organizations. </t>
  </si>
  <si>
    <t>(8) Water stress: Water-stressed areas lack the ability to meet human and ecological demands for fresh water. Water stress components include water availability, quality and accessibility. The proportion of sites in water-stressed areas is 25%. Water Risk Atlas was used to assess water stress.</t>
  </si>
  <si>
    <r>
      <t>Water Stressed</t>
    </r>
    <r>
      <rPr>
        <b/>
        <vertAlign val="superscript"/>
        <sz val="10"/>
        <color theme="1"/>
        <rFont val="Arial"/>
        <family val="2"/>
      </rPr>
      <t>(7)</t>
    </r>
  </si>
  <si>
    <r>
      <t>Untreated discharge to a destination other than a third-party</t>
    </r>
    <r>
      <rPr>
        <vertAlign val="superscript"/>
        <sz val="10"/>
        <rFont val="Arial"/>
        <family val="2"/>
      </rPr>
      <t>(1)</t>
    </r>
  </si>
  <si>
    <r>
      <t>Untreated discharge to a third-party</t>
    </r>
    <r>
      <rPr>
        <vertAlign val="superscript"/>
        <sz val="10"/>
        <rFont val="Arial"/>
        <family val="2"/>
      </rPr>
      <t>(2)</t>
    </r>
  </si>
  <si>
    <r>
      <t>Primary treatment</t>
    </r>
    <r>
      <rPr>
        <vertAlign val="superscript"/>
        <sz val="10"/>
        <rFont val="Arial"/>
        <family val="2"/>
      </rPr>
      <t>(3)</t>
    </r>
  </si>
  <si>
    <r>
      <t>Secondary treatment</t>
    </r>
    <r>
      <rPr>
        <vertAlign val="superscript"/>
        <sz val="10"/>
        <rFont val="Arial"/>
        <family val="2"/>
      </rPr>
      <t>(4)</t>
    </r>
  </si>
  <si>
    <r>
      <t>Tertiary treatment</t>
    </r>
    <r>
      <rPr>
        <vertAlign val="superscript"/>
        <sz val="10"/>
        <rFont val="Arial"/>
        <family val="2"/>
      </rPr>
      <t>(5)</t>
    </r>
  </si>
  <si>
    <r>
      <t>Other treatment</t>
    </r>
    <r>
      <rPr>
        <vertAlign val="superscript"/>
        <sz val="10"/>
        <rFont val="Arial"/>
        <family val="2"/>
      </rPr>
      <t>(6)</t>
    </r>
  </si>
  <si>
    <t>(4) The degradation of organic matter and reduction of solids through biological treatment. Treated discharge is then sent to a destination other than a third party.</t>
  </si>
  <si>
    <t>(5) Removal of suspended, colloidal and dissolved constituents remaining after secondary treatment. Treated discharge is then sent to a destination other than a third party.</t>
  </si>
  <si>
    <t>(6) Other treatments not considered primary, secondary, or tertiary. Treated discharge is then sent to a destination other than a third party.</t>
  </si>
  <si>
    <t>(7) Water stress: Water-stressed areas lack the ability to meet human and ecological demands for fresh water. Water stress components include water availability, quality and accessibility. The proportion of sites in water-stressed areas is 25%. Water Risk Atlas was used to assess water stress.</t>
  </si>
  <si>
    <t>High Quality(6)</t>
  </si>
  <si>
    <r>
      <t>Discharge to surface water</t>
    </r>
    <r>
      <rPr>
        <vertAlign val="superscript"/>
        <sz val="10"/>
        <rFont val="Arial"/>
        <family val="2"/>
      </rPr>
      <t>(2)</t>
    </r>
  </si>
  <si>
    <r>
      <t>Discharge to groundwater</t>
    </r>
    <r>
      <rPr>
        <vertAlign val="superscript"/>
        <sz val="10"/>
        <rFont val="Arial"/>
        <family val="2"/>
      </rPr>
      <t>(3)</t>
    </r>
  </si>
  <si>
    <r>
      <t>Discharge to seawater</t>
    </r>
    <r>
      <rPr>
        <vertAlign val="superscript"/>
        <sz val="10"/>
        <rFont val="Arial"/>
        <family val="2"/>
      </rPr>
      <t>(4)</t>
    </r>
  </si>
  <si>
    <r>
      <t>Discharge to third-party</t>
    </r>
    <r>
      <rPr>
        <vertAlign val="superscript"/>
        <sz val="10"/>
        <rFont val="Arial"/>
        <family val="2"/>
      </rPr>
      <t>(5)</t>
    </r>
  </si>
  <si>
    <t>Reclamation</t>
  </si>
  <si>
    <r>
      <t>2021</t>
    </r>
    <r>
      <rPr>
        <b/>
        <vertAlign val="superscript"/>
        <sz val="10"/>
        <color theme="1"/>
        <rFont val="Arial"/>
        <family val="2"/>
      </rPr>
      <t>(2)</t>
    </r>
  </si>
  <si>
    <r>
      <t>2020</t>
    </r>
    <r>
      <rPr>
        <b/>
        <vertAlign val="superscript"/>
        <sz val="10"/>
        <color theme="1"/>
        <rFont val="Arial"/>
        <family val="2"/>
      </rPr>
      <t>(2)</t>
    </r>
  </si>
  <si>
    <r>
      <t>2019</t>
    </r>
    <r>
      <rPr>
        <b/>
        <vertAlign val="superscript"/>
        <sz val="10"/>
        <color theme="1"/>
        <rFont val="Arial"/>
        <family val="2"/>
      </rPr>
      <t>(2)</t>
    </r>
  </si>
  <si>
    <r>
      <t>2018</t>
    </r>
    <r>
      <rPr>
        <b/>
        <vertAlign val="superscript"/>
        <sz val="10"/>
        <color theme="1"/>
        <rFont val="Arial"/>
        <family val="2"/>
      </rPr>
      <t>(2)</t>
    </r>
  </si>
  <si>
    <t>Area reclaimed during the current year (ha)</t>
  </si>
  <si>
    <t xml:space="preserve">Area disturbed during the current year (ha) </t>
  </si>
  <si>
    <t>Area of land yet to be reclaimed (ha)</t>
  </si>
  <si>
    <t>Total area of land reclaimed (ha)</t>
  </si>
  <si>
    <t>Total footprint (ha)</t>
  </si>
  <si>
    <r>
      <t>(1)</t>
    </r>
    <r>
      <rPr>
        <sz val="7"/>
        <color theme="1"/>
        <rFont val="Times New Roman"/>
        <family val="1"/>
      </rPr>
      <t> </t>
    </r>
    <r>
      <rPr>
        <sz val="8"/>
        <color theme="1"/>
        <rFont val="Arial"/>
        <family val="2"/>
      </rPr>
      <t xml:space="preserve">The area of land disturbed in the current year may include land that was previously reclaimed and has been re-disturbed. The total area of land reclaimed may decrease in a year, due to unsuccessful reclamation attempts or the mining of a previously reclaimed area. Total footprint is the sum of total area of land yet to be reclaimed and total area of land reclaimed. Values are based on estimates stemming from the use of geographic information systems. </t>
    </r>
  </si>
  <si>
    <t>Location</t>
  </si>
  <si>
    <t>Operational Site</t>
  </si>
  <si>
    <t>Commodity</t>
  </si>
  <si>
    <t>IUCN Listed Species Status</t>
  </si>
  <si>
    <t>Critically Endangered</t>
  </si>
  <si>
    <t>Endangered</t>
  </si>
  <si>
    <t>Vulnerable</t>
  </si>
  <si>
    <t>Near Threatened</t>
  </si>
  <si>
    <t>Least Concern</t>
  </si>
  <si>
    <t>Canada</t>
  </si>
  <si>
    <t>Alberta</t>
  </si>
  <si>
    <t>Steelmaking Coal</t>
  </si>
  <si>
    <t>British Columbia</t>
  </si>
  <si>
    <t>Newfoundland and Labrador</t>
  </si>
  <si>
    <t>Duck Pond</t>
  </si>
  <si>
    <t>Copper, Zinc</t>
  </si>
  <si>
    <t>Copper</t>
  </si>
  <si>
    <t>Quintette</t>
  </si>
  <si>
    <t>Zinc (smelting)</t>
  </si>
  <si>
    <t>United States of America</t>
  </si>
  <si>
    <t>Washington</t>
  </si>
  <si>
    <t>Zinc, Lead</t>
  </si>
  <si>
    <t>Alaska</t>
  </si>
  <si>
    <t>Zinc</t>
  </si>
  <si>
    <t>Chile</t>
  </si>
  <si>
    <t>Coquimbo</t>
  </si>
  <si>
    <t>Tarapacá</t>
  </si>
  <si>
    <t>(1)The area affected by a Teck operation is defined as the total area of the operational site as well as the area of a 50 km buffer around the operational site.</t>
  </si>
  <si>
    <t>(2) The data from this table is obtained from the Integrated Biodiversity Assessment Tool (IBAT) using the permitted operational boundary for Teck operations.</t>
  </si>
  <si>
    <t xml:space="preserve">(3) Data only includes sites that are under Teck's full management/operational control and for which permitted area of operation spatial data was available. </t>
  </si>
  <si>
    <t>Country/Region</t>
  </si>
  <si>
    <t>Size of Operation (km²)</t>
  </si>
  <si>
    <r>
      <t>Type of Operation</t>
    </r>
    <r>
      <rPr>
        <b/>
        <vertAlign val="superscript"/>
        <sz val="10"/>
        <color theme="1"/>
        <rFont val="Arial"/>
        <family val="2"/>
      </rPr>
      <t>(3)</t>
    </r>
  </si>
  <si>
    <t>Habitat Type</t>
  </si>
  <si>
    <t>Area Name</t>
  </si>
  <si>
    <r>
      <t>Position of owned, leased or managed land relative to PA or HBVA</t>
    </r>
    <r>
      <rPr>
        <b/>
        <vertAlign val="superscript"/>
        <sz val="10"/>
        <color theme="1"/>
        <rFont val="Arial"/>
        <family val="2"/>
      </rPr>
      <t>(4),(5)</t>
    </r>
  </si>
  <si>
    <t>For PA - Basis of Recognition (i.e. protected status)</t>
  </si>
  <si>
    <t>For PA - Designation type</t>
  </si>
  <si>
    <t>IUCN Category</t>
  </si>
  <si>
    <r>
      <t>For HBVA - Basis of Recognition</t>
    </r>
    <r>
      <rPr>
        <b/>
        <vertAlign val="superscript"/>
        <sz val="10"/>
        <color theme="1"/>
        <rFont val="Arial"/>
        <family val="2"/>
      </rPr>
      <t>(6)</t>
    </r>
  </si>
  <si>
    <t>Boundary Type</t>
  </si>
  <si>
    <t>Extractive</t>
  </si>
  <si>
    <t>Terrestrial</t>
  </si>
  <si>
    <t>Whitehorse Wildland Provincial Park</t>
  </si>
  <si>
    <t>Contains portions of</t>
  </si>
  <si>
    <t>Wildland Provincial Park</t>
  </si>
  <si>
    <t>National</t>
  </si>
  <si>
    <t>Ib</t>
  </si>
  <si>
    <t>Permitted Area of Operation</t>
  </si>
  <si>
    <t>Big Ranch - Pigat</t>
  </si>
  <si>
    <t>Adjacent to</t>
  </si>
  <si>
    <t>Privately Owned Conservation Area</t>
  </si>
  <si>
    <t>IV</t>
  </si>
  <si>
    <t>Cape Krusenstern</t>
  </si>
  <si>
    <t>National Monument</t>
  </si>
  <si>
    <t>V</t>
  </si>
  <si>
    <t xml:space="preserve">Maritime </t>
  </si>
  <si>
    <t>Cape Krusenstern National Monument</t>
  </si>
  <si>
    <t>Marine Protected Area</t>
  </si>
  <si>
    <t>Not reported</t>
  </si>
  <si>
    <t>Coquimbo Desert Scrub</t>
  </si>
  <si>
    <t>In the area</t>
  </si>
  <si>
    <t>AZE - CR/EN</t>
  </si>
  <si>
    <t>(1) Data only includes sites that are under Teck's full management/operational control.</t>
  </si>
  <si>
    <t xml:space="preserve">(2) Protected Area and Key Biodiversity Area data downloaded from the Integrated Biodiversity Assessment Tool (IBAT) (http://www.ibatforbusiness.org). Provided by BirdLife International, Conservation International, IUCN and UNEP-WCMC. </t>
  </si>
  <si>
    <t>(3) Extractive =  mining, exploration, closure activities relating to mining.</t>
  </si>
  <si>
    <t>(4) PA = Protected Area; HBVA = High Biodiversity Value Area</t>
  </si>
  <si>
    <t>(5) In the Area = The entire operational site occurs within the PA/HBVA boundary or the entire PA/HBVA site occurs within the boundary of the operational site; Adjacent to = The operational site occurs within 500 metres of the PA or HBVA boundary; Contains portions of = The operational site contains some but not all of the PA/HBVA site or the PA/HBVA site contains some but not all of the operational site.</t>
  </si>
  <si>
    <t>(6) AZE = Alliance for Zero Extinction (AZE) site, highest priority Key Biodiversity Areas. AZEs will trigger critical habitat status due their extreme importance for the last known populations of highly threatened (CR and EN) species.</t>
  </si>
  <si>
    <t>Responsible Production &amp; Waste</t>
  </si>
  <si>
    <t>Tailings &amp; fine coal refuse from processing ore and raw coal</t>
  </si>
  <si>
    <t>Coarse coal refuse</t>
  </si>
  <si>
    <t>Waste rock</t>
  </si>
  <si>
    <t>Total mineral waste</t>
  </si>
  <si>
    <t>(1) Figures have been restated in tonnes per GRI 306 (2020) standard requirements.</t>
  </si>
  <si>
    <t>(2) Rounding of the individual numbers may cause a discrepancy in the total value.</t>
  </si>
  <si>
    <t>Non-Mineral Waste Composition</t>
  </si>
  <si>
    <t>Non-Mineral Waste Generated</t>
  </si>
  <si>
    <t>Non-Mineral Waste Diverted from Disposal</t>
  </si>
  <si>
    <t>Non-Mineral Waste Directed to Disposal</t>
  </si>
  <si>
    <r>
      <t>Hazardous</t>
    </r>
    <r>
      <rPr>
        <b/>
        <vertAlign val="superscript"/>
        <sz val="10"/>
        <color theme="1"/>
        <rFont val="Arial"/>
        <family val="2"/>
      </rPr>
      <t>(2)</t>
    </r>
    <r>
      <rPr>
        <sz val="10"/>
        <color theme="1"/>
        <rFont val="Arial"/>
        <family val="2"/>
      </rPr>
      <t xml:space="preserve"> </t>
    </r>
  </si>
  <si>
    <r>
      <t>Non-Hazardous</t>
    </r>
    <r>
      <rPr>
        <b/>
        <vertAlign val="superscript"/>
        <sz val="10"/>
        <color theme="1"/>
        <rFont val="Arial"/>
        <family val="2"/>
      </rPr>
      <t>(3)</t>
    </r>
  </si>
  <si>
    <t>Total Non-Mineral Waste</t>
  </si>
  <si>
    <t>(1) Rounding of the individual numbers may cause a discrepancy in the total value.</t>
  </si>
  <si>
    <t>(2) Hazardous waste includes hazardous industrial waste</t>
  </si>
  <si>
    <t>(3) Non-hazardous waste includes non-hazardous industrial and municipal/domestic waste</t>
  </si>
  <si>
    <t>Type of Waste</t>
  </si>
  <si>
    <t>Method</t>
  </si>
  <si>
    <t>On-Site</t>
  </si>
  <si>
    <t>Off-Site</t>
  </si>
  <si>
    <r>
      <t>Hazardous</t>
    </r>
    <r>
      <rPr>
        <vertAlign val="superscript"/>
        <sz val="10"/>
        <color theme="1"/>
        <rFont val="Arial"/>
        <family val="2"/>
      </rPr>
      <t>(3)</t>
    </r>
  </si>
  <si>
    <t>Waste Diverted from Disposal</t>
  </si>
  <si>
    <t>Preparation for reuse</t>
  </si>
  <si>
    <t>Recycling</t>
  </si>
  <si>
    <t>Other recovery operations</t>
  </si>
  <si>
    <t>Waste Directed to Disposal</t>
  </si>
  <si>
    <t>Incineration (with energy recovery)</t>
  </si>
  <si>
    <t>Incineration (without energy recovery)</t>
  </si>
  <si>
    <t>Landfilling</t>
  </si>
  <si>
    <t>Other disposal operations</t>
  </si>
  <si>
    <r>
      <t>Non-Hazardous</t>
    </r>
    <r>
      <rPr>
        <vertAlign val="superscript"/>
        <sz val="10"/>
        <rFont val="Arial"/>
        <family val="2"/>
      </rPr>
      <t>(4)</t>
    </r>
  </si>
  <si>
    <t xml:space="preserve">Waste Diverted from Disposal </t>
  </si>
  <si>
    <t>(2) Rounding of the individual numbers may cause a discrepancy in the total value.  Figures also vary annually depending on site activities.</t>
  </si>
  <si>
    <t>(3) Hazardous waste includes hazardous industrial waste.</t>
  </si>
  <si>
    <t>(4) Non-hazardous waste includes non-hazardous industrial and municipal/domestic waste.</t>
  </si>
  <si>
    <t>Waste</t>
  </si>
  <si>
    <t>Non-Hazardous</t>
  </si>
  <si>
    <t>Sent off-site but not recycled</t>
  </si>
  <si>
    <t>Treated/disposed of on-site</t>
  </si>
  <si>
    <t>Recycled</t>
  </si>
  <si>
    <t>Total Non-Hazardous</t>
  </si>
  <si>
    <t>Hazardous</t>
  </si>
  <si>
    <t>Total Hazardous</t>
  </si>
  <si>
    <t>Total Hazardous and Non-Hazardous</t>
  </si>
  <si>
    <t>(1) Recycled waste includes waste that is diverted from the landfill through recycling and reuse. Waste sent off-site but not recycled includes waste disposed of at appropriate facilities, landfills and deep-well injections.</t>
  </si>
  <si>
    <t>(3) Hazardous and non-hazardous waste figures vary annually depending on site activities.</t>
  </si>
  <si>
    <t>Recycled Material at Trail Operations (tonnes)</t>
  </si>
  <si>
    <r>
      <t>2019</t>
    </r>
    <r>
      <rPr>
        <b/>
        <vertAlign val="superscript"/>
        <sz val="10"/>
        <rFont val="Arial"/>
        <family val="2"/>
      </rPr>
      <t>(1)</t>
    </r>
  </si>
  <si>
    <r>
      <t>2018</t>
    </r>
    <r>
      <rPr>
        <b/>
        <vertAlign val="superscript"/>
        <sz val="10"/>
        <color theme="1"/>
        <rFont val="Arial"/>
        <family val="2"/>
      </rPr>
      <t>(1)</t>
    </r>
  </si>
  <si>
    <t>Total hazardous waste treated/recycled on-site</t>
  </si>
  <si>
    <t>Total hazardous waste recycled off-site</t>
  </si>
  <si>
    <t>Amount of recycled material</t>
  </si>
  <si>
    <t>(1) Figures have been restated due to improvements in calculations.</t>
  </si>
  <si>
    <t>(2) The disaggregation of hazardous waste recycled on-site and off-site was reported starting in 2021, with disaggregation of historic data available only up to 2018. As such, data prior to 2018 is not available.</t>
  </si>
  <si>
    <t xml:space="preserve">Health &amp; Safety </t>
  </si>
  <si>
    <r>
      <t>Health and Safety Performance - Teck Total</t>
    </r>
    <r>
      <rPr>
        <b/>
        <vertAlign val="superscript"/>
        <sz val="10"/>
        <color rgb="FF000000"/>
        <rFont val="Arial"/>
        <family val="2"/>
      </rPr>
      <t>(1),(2),(3),(4),(5),(6),(7)</t>
    </r>
  </si>
  <si>
    <t>Total Recordable Injury Frequency</t>
  </si>
  <si>
    <t>Lost-Time Injuries</t>
  </si>
  <si>
    <t>Lost-Time Injury Frequency</t>
  </si>
  <si>
    <t>Disabling Injury Frequency</t>
  </si>
  <si>
    <t>Lost-Time Disabling Injury Frequency</t>
  </si>
  <si>
    <t>Lost-Time Injury Severity</t>
  </si>
  <si>
    <t>Number of Fatalities</t>
  </si>
  <si>
    <t>Fatality Rate</t>
  </si>
  <si>
    <t>NR</t>
  </si>
  <si>
    <t>(3) A Lost-Time Injury is an occupational injury that results in loss of one or more days beyond the initial day of the injury from the employee's scheduled work beyond the date of injury.</t>
  </si>
  <si>
    <t>(4) A Disabling Injury is a work-related injury that, by orders of a qualified practitioner, designates a person, although at work, unable to perform their full range of regular work duties on the next scheduled work shift after the day of the injury.</t>
  </si>
  <si>
    <t xml:space="preserve">(5) A fatality is defined as a work-related injury that results in the loss of life. This does not include deaths from occupational disease or illness. </t>
  </si>
  <si>
    <t xml:space="preserve">(6) Frequency indicators in this table are calculated by the number of events in the period multiplied by 200,000 and divided by the number of exposure hours in the period, which refers to the total number of actual hours worked by employees/contractors at a site where one or more employees/contractors are working or are present as a condition of their employment and are carrying out activities related to their employment duties. Hours of exposure may be calculated differently from site to site; for example, time sheets, estimations and data from human resources are inputs into the total number of exposure hours. </t>
  </si>
  <si>
    <t>(7) In 2021, health and safety definitions used in our Chilean sites were refined to match Teck’s global definitions, which are aligned to the Mine Safety and Health Administration (MSHA). Accordingly, the results may not be comparable to previous years’ reporting.</t>
  </si>
  <si>
    <r>
      <t>Health and Safety Performance - Teck-Operated</t>
    </r>
    <r>
      <rPr>
        <b/>
        <vertAlign val="superscript"/>
        <sz val="10"/>
        <color rgb="FF000000"/>
        <rFont val="Arial"/>
        <family val="2"/>
      </rPr>
      <t>(1),(2),(3),(4),(5),(6),(7)</t>
    </r>
  </si>
  <si>
    <r>
      <t>2016</t>
    </r>
    <r>
      <rPr>
        <b/>
        <vertAlign val="superscript"/>
        <sz val="10"/>
        <color rgb="FF000000"/>
        <rFont val="Arial"/>
        <family val="2"/>
      </rPr>
      <t>(7)</t>
    </r>
  </si>
  <si>
    <t xml:space="preserve">(1) Safety statistics include both employees and contractors at all of our locations in which Teck holds majority ownership and directly manages (operations, projects, closed properties, exploration sites and offices). For sites where Teck owns more than 50%, safety statistics are weighted 100%. We define incidents according to the requirements of the U.S. Department of Labor’s Mine Safety and Health Administration. Severity is calculated as the number of days missed due to Lost-Time Injuries per 200,000 hours worked. </t>
  </si>
  <si>
    <t>High-Potential Incident Frequency</t>
  </si>
  <si>
    <t>Serious High-Potential Incident Frequency</t>
  </si>
  <si>
    <t>Potentially Fatal Occurrence Frequency</t>
  </si>
  <si>
    <t>(1) Frequency indicators are calculated by the number of events in the period multiplied by 200,000 and divided by the number of exposure hours in the period, which refers to the total number of actual hours worked by employees/contractors at a site where one or more employees/contractors are working or are present as a condition of their employment and are carrying out activities related to their employment duties.</t>
  </si>
  <si>
    <t>(3) Safety statistics include both employees and contractors at all of our locations (operations, projects, closed properties, exploration sites and offices). For sites where Teck owns more than 50%, safety statistics are weighted 100%; for sites where Teck owns 50% or less, safety statistics are weighted according to Teck’s ownership of the operation. This includes the Antamina mine (22.5% interest), Fort Hills mine (21.3% interest), Neptune Bulk Terminals (46% interest), and NuevaUnión (50% interest)</t>
  </si>
  <si>
    <r>
      <t>High Potential Incident Performance - Teck-Operated</t>
    </r>
    <r>
      <rPr>
        <b/>
        <vertAlign val="superscript"/>
        <sz val="10"/>
        <color rgb="FF000000"/>
        <rFont val="Arial"/>
        <family val="2"/>
      </rPr>
      <t>(1),(2),(3)</t>
    </r>
  </si>
  <si>
    <t>(3) Safety statistics include both employees and contractors at all of our locations in which Teck holds majority ownership and directly manages (operations, projects, closed properties, exploration sites and offices). For sites where Teck owns more than 50%, safety statistics are weighted 100%.</t>
  </si>
  <si>
    <t>Processs Related HPIs</t>
  </si>
  <si>
    <t>Frequency per 1,000,000 hours</t>
  </si>
  <si>
    <t xml:space="preserve">(1) Teck-operated data covers all operations in which Teck holds majority ownership and directly manages. </t>
  </si>
  <si>
    <r>
      <t>Occupational Diseases Cases</t>
    </r>
    <r>
      <rPr>
        <b/>
        <vertAlign val="superscript"/>
        <sz val="10"/>
        <color rgb="FF000000"/>
        <rFont val="Arial"/>
        <family val="2"/>
      </rPr>
      <t>(1),(2),(3),(4),(5)</t>
    </r>
  </si>
  <si>
    <t>Disease Category</t>
  </si>
  <si>
    <t>Respiratory Disorders</t>
  </si>
  <si>
    <t>Musculoskeletal Disorders</t>
  </si>
  <si>
    <t>Cancer</t>
  </si>
  <si>
    <t>Other Medical Disorders</t>
  </si>
  <si>
    <r>
      <t>(1)</t>
    </r>
    <r>
      <rPr>
        <sz val="7"/>
        <color theme="1"/>
        <rFont val="Times New Roman"/>
        <family val="1"/>
      </rPr>
      <t> </t>
    </r>
    <r>
      <rPr>
        <sz val="8"/>
        <color theme="1"/>
        <rFont val="Arial"/>
        <family val="2"/>
      </rPr>
      <t xml:space="preserve">Occupational disease data is collected from insurance providers such as WorkSafeBC; global exploration sites or marketing offices are not included. </t>
    </r>
  </si>
  <si>
    <r>
      <t>(2)</t>
    </r>
    <r>
      <rPr>
        <sz val="7"/>
        <color theme="1"/>
        <rFont val="Times New Roman"/>
        <family val="1"/>
      </rPr>
      <t> </t>
    </r>
    <r>
      <rPr>
        <sz val="8"/>
        <color theme="1"/>
        <rFont val="Arial"/>
        <family val="2"/>
      </rPr>
      <t>Occupational diseases are defined as an adverse, generally chronic and irreversible health effect associated with overexposure to chemical, physical or biological agents in the workplace (e.g., silicosis, bladder cancer, berylliosis, metal fume fever, asthma).</t>
    </r>
  </si>
  <si>
    <t>(3) Workers’ compensation claims data is for accepted claims over the past four years and is for employees only; contractor data is not included.</t>
  </si>
  <si>
    <r>
      <t>(4)</t>
    </r>
    <r>
      <rPr>
        <sz val="7"/>
        <color theme="1"/>
        <rFont val="Times New Roman"/>
        <family val="1"/>
      </rPr>
      <t> </t>
    </r>
    <r>
      <rPr>
        <sz val="8"/>
        <color theme="1"/>
        <rFont val="Arial"/>
        <family val="2"/>
      </rPr>
      <t>The reporting for hearing loss may be under-reported, due to limited data availability.</t>
    </r>
  </si>
  <si>
    <t>Female</t>
  </si>
  <si>
    <t>Male</t>
  </si>
  <si>
    <t>(4) The reporting for hearing loss may be under-reported, due to limited data availability.</t>
  </si>
  <si>
    <r>
      <t>2018</t>
    </r>
    <r>
      <rPr>
        <b/>
        <vertAlign val="superscript"/>
        <sz val="10"/>
        <color rgb="FF000000"/>
        <rFont val="Arial"/>
        <family val="2"/>
      </rPr>
      <t>(5)</t>
    </r>
  </si>
  <si>
    <r>
      <t>2017</t>
    </r>
    <r>
      <rPr>
        <b/>
        <vertAlign val="superscript"/>
        <sz val="10"/>
        <color rgb="FF000000"/>
        <rFont val="Arial"/>
        <family val="2"/>
      </rPr>
      <t>(5)</t>
    </r>
  </si>
  <si>
    <r>
      <t>2016</t>
    </r>
    <r>
      <rPr>
        <b/>
        <vertAlign val="superscript"/>
        <sz val="10"/>
        <color rgb="FF000000"/>
        <rFont val="Arial"/>
        <family val="2"/>
      </rPr>
      <t>(5)</t>
    </r>
  </si>
  <si>
    <t>Total Occupational Disease Rate (per 200,000 hours)</t>
  </si>
  <si>
    <t>Total Occupational Disease Rate (per 1,000,000 hours)</t>
  </si>
  <si>
    <r>
      <t>Detailed Health and Safety Performance in 2021 - Teck Total</t>
    </r>
    <r>
      <rPr>
        <b/>
        <vertAlign val="superscript"/>
        <sz val="10"/>
        <color rgb="FF000000"/>
        <rFont val="Arial"/>
        <family val="2"/>
      </rPr>
      <t>(1)</t>
    </r>
  </si>
  <si>
    <t>USA</t>
  </si>
  <si>
    <t>Combined</t>
  </si>
  <si>
    <t>Employees</t>
  </si>
  <si>
    <t>Contractors</t>
  </si>
  <si>
    <t>Lost Time Injury Frequency</t>
  </si>
  <si>
    <t>Lost Time Disabling Injury Frequency</t>
  </si>
  <si>
    <t>Medical Aid Frequency</t>
  </si>
  <si>
    <t>Lost Time Injury Severity</t>
  </si>
  <si>
    <t>Disabling Injury Severity</t>
  </si>
  <si>
    <r>
      <t>Detailed Health and Safety Performance in 2021 - Teck Operated</t>
    </r>
    <r>
      <rPr>
        <b/>
        <vertAlign val="superscript"/>
        <sz val="10"/>
        <color rgb="FF000000"/>
        <rFont val="Arial"/>
        <family val="2"/>
      </rPr>
      <t>(1)</t>
    </r>
  </si>
  <si>
    <t>(1) Safety statistics in this table covers all of our locations in which Teck holds majority ownership and directly manages (operations, projects, closed properties, exploration sites and offices). For sites where Teck owns more than 50%, safety statistics are weighted 100%.</t>
  </si>
  <si>
    <r>
      <t>Detailed Health and Safety Performance in 2020 - Teck Total</t>
    </r>
    <r>
      <rPr>
        <b/>
        <vertAlign val="superscript"/>
        <sz val="10"/>
        <color rgb="FF000000"/>
        <rFont val="Arial"/>
        <family val="2"/>
      </rPr>
      <t>(1)</t>
    </r>
  </si>
  <si>
    <r>
      <t>Detailed Health and Safety Performance in 2020 - Teck Operated</t>
    </r>
    <r>
      <rPr>
        <b/>
        <vertAlign val="superscript"/>
        <sz val="10"/>
        <color rgb="FF000000"/>
        <rFont val="Arial"/>
        <family val="2"/>
      </rPr>
      <t>(1)</t>
    </r>
  </si>
  <si>
    <r>
      <t>Detailed Health and Safety Performance in 2019 - Teck Total</t>
    </r>
    <r>
      <rPr>
        <b/>
        <vertAlign val="superscript"/>
        <sz val="10"/>
        <color rgb="FF000000"/>
        <rFont val="Arial"/>
        <family val="2"/>
      </rPr>
      <t>(1)</t>
    </r>
  </si>
  <si>
    <r>
      <t>Detailed Health and Safety Performance in 2018 - Teck Total</t>
    </r>
    <r>
      <rPr>
        <b/>
        <vertAlign val="superscript"/>
        <sz val="10"/>
        <color rgb="FF000000"/>
        <rFont val="Arial"/>
        <family val="2"/>
      </rPr>
      <t>(1)</t>
    </r>
  </si>
  <si>
    <r>
      <t>Detailed Health and Safety Performance in 2017 - Teck Total</t>
    </r>
    <r>
      <rPr>
        <b/>
        <vertAlign val="superscript"/>
        <sz val="10"/>
        <color rgb="FF000000"/>
        <rFont val="Arial"/>
        <family val="2"/>
      </rPr>
      <t>(1)</t>
    </r>
  </si>
  <si>
    <r>
      <t>Detailed Health and Safety Performance in 2016 - Teck Total</t>
    </r>
    <r>
      <rPr>
        <b/>
        <vertAlign val="superscript"/>
        <sz val="10"/>
        <color rgb="FF000000"/>
        <rFont val="Arial"/>
        <family val="2"/>
      </rPr>
      <t>(1)</t>
    </r>
  </si>
  <si>
    <t>2021 Total Recordable Injury Frequency (by scope)</t>
  </si>
  <si>
    <r>
      <t>Teck Operated</t>
    </r>
    <r>
      <rPr>
        <b/>
        <vertAlign val="superscript"/>
        <sz val="10"/>
        <rFont val="Arial"/>
        <family val="2"/>
      </rPr>
      <t>(1)</t>
    </r>
  </si>
  <si>
    <r>
      <t>Teck Total</t>
    </r>
    <r>
      <rPr>
        <b/>
        <vertAlign val="superscript"/>
        <sz val="10"/>
        <rFont val="Arial"/>
        <family val="2"/>
      </rPr>
      <t>(2)</t>
    </r>
  </si>
  <si>
    <t>Total Recordable Injury Frequency (per 200,000 hours)</t>
  </si>
  <si>
    <t>Total Recordable Injury Frequency (per 1,000,000 hours)</t>
  </si>
  <si>
    <t>2020 Total Recordable Injury Frequency (by scope)</t>
  </si>
  <si>
    <t>2019 Total Recordable Injury Frequency (by scope)</t>
  </si>
  <si>
    <t>2018 Total Recordable Injury Frequency (by scope)</t>
  </si>
  <si>
    <t>2017 Total Recordable Injury Frequency (by scope)</t>
  </si>
  <si>
    <t>2016 Total Recordable Injury Frequency (by scope)</t>
  </si>
  <si>
    <t>(1) Teck operated data covers all operations in which Teck holds majority ownership and directly manages.</t>
  </si>
  <si>
    <t>(2) Teck total data covers operations that are included in 'Teck Operated' as well as our percentage ownership in operations in which we have a minority ownership and do not directly manage.</t>
  </si>
  <si>
    <t>Footnotes: Workforce Demographics</t>
  </si>
  <si>
    <t>(1) Historical human resources-related data may have been restated due to continual enhancement of human resource reporting systems to improve data integrity and the implementation of standard definitions.</t>
  </si>
  <si>
    <t>(2) Workforce data includes regular, casual and fixed-term employees unless otherwise stated.</t>
  </si>
  <si>
    <t>Age</t>
  </si>
  <si>
    <t>Undeclared</t>
  </si>
  <si>
    <t>0 - 24</t>
  </si>
  <si>
    <t>25 - 34</t>
  </si>
  <si>
    <t>35 - 44</t>
  </si>
  <si>
    <t>45 - 54</t>
  </si>
  <si>
    <t>55 - 64</t>
  </si>
  <si>
    <t>65 and over</t>
  </si>
  <si>
    <t>(1) Information related to gender is based on self-declaration.</t>
  </si>
  <si>
    <t>Category</t>
  </si>
  <si>
    <t>Executive &amp; Senior Management</t>
  </si>
  <si>
    <t>Management</t>
  </si>
  <si>
    <t>Professional</t>
  </si>
  <si>
    <t>Professional Support</t>
  </si>
  <si>
    <t>Administration</t>
  </si>
  <si>
    <t>Operations</t>
  </si>
  <si>
    <t>Total Employees by Employment Type and Gender</t>
  </si>
  <si>
    <t>Temporary</t>
  </si>
  <si>
    <t>Permanent</t>
  </si>
  <si>
    <t>Total Employees by Employment Type and Region</t>
  </si>
  <si>
    <t>Namibia</t>
  </si>
  <si>
    <t>China</t>
  </si>
  <si>
    <t>Japan</t>
  </si>
  <si>
    <t>Turkey</t>
  </si>
  <si>
    <t>Australia</t>
  </si>
  <si>
    <t>Ireland</t>
  </si>
  <si>
    <t>Mexico</t>
  </si>
  <si>
    <t>United States</t>
  </si>
  <si>
    <t>Peru</t>
  </si>
  <si>
    <t>Country</t>
  </si>
  <si>
    <t>Employees by Employment Type and Gender</t>
  </si>
  <si>
    <t>Part-Time</t>
  </si>
  <si>
    <t>Full-Time</t>
  </si>
  <si>
    <r>
      <t>New Hires by Age Group, Country and Gender in 2021</t>
    </r>
    <r>
      <rPr>
        <b/>
        <vertAlign val="superscript"/>
        <sz val="10"/>
        <rFont val="Arial"/>
        <family val="2"/>
      </rPr>
      <t>(1)</t>
    </r>
  </si>
  <si>
    <t>Under 30 years</t>
  </si>
  <si>
    <t>30 to 50 years</t>
  </si>
  <si>
    <t>Over 50 Years</t>
  </si>
  <si>
    <t xml:space="preserve">Female </t>
  </si>
  <si>
    <t>Female Total</t>
  </si>
  <si>
    <t>Male Total</t>
  </si>
  <si>
    <t>Grand Total</t>
  </si>
  <si>
    <t>(1) Includes regular, fixed-term and casual employees, and students</t>
  </si>
  <si>
    <t>New Hires by Age Group, Country and Gender in 2020</t>
  </si>
  <si>
    <t>New Hires by Age Group, Country and Gender in 2019</t>
  </si>
  <si>
    <r>
      <t>Total Employee Turnover</t>
    </r>
    <r>
      <rPr>
        <b/>
        <vertAlign val="superscript"/>
        <sz val="10"/>
        <rFont val="Arial"/>
        <family val="2"/>
      </rPr>
      <t>(1)</t>
    </r>
  </si>
  <si>
    <t>Voluntary Turnover Rate</t>
  </si>
  <si>
    <t>Total Turnover</t>
  </si>
  <si>
    <t>(1) Employee turnover data includes regular employees only.</t>
  </si>
  <si>
    <r>
      <t>Return to Work and Retention Rates After Parental Leave</t>
    </r>
    <r>
      <rPr>
        <b/>
        <vertAlign val="superscript"/>
        <sz val="10"/>
        <rFont val="Arial"/>
        <family val="2"/>
      </rPr>
      <t>(1)(2)(3)(4)</t>
    </r>
  </si>
  <si>
    <r>
      <t>2018</t>
    </r>
    <r>
      <rPr>
        <b/>
        <vertAlign val="superscript"/>
        <sz val="10"/>
        <color theme="1"/>
        <rFont val="Arial"/>
        <family val="2"/>
      </rPr>
      <t xml:space="preserve">(4) </t>
    </r>
  </si>
  <si>
    <t>Number of employees who took parental leave</t>
  </si>
  <si>
    <r>
      <t>Number of employees who returned to work after parental leave ended</t>
    </r>
    <r>
      <rPr>
        <vertAlign val="superscript"/>
        <sz val="10"/>
        <color rgb="FF000000"/>
        <rFont val="Arial"/>
        <family val="2"/>
      </rPr>
      <t>(1)</t>
    </r>
  </si>
  <si>
    <t>Number of employees who returned to work after parental leave ended that were still employed 12 months after their return to work</t>
  </si>
  <si>
    <t>NA</t>
  </si>
  <si>
    <r>
      <t>Return to work rate of employees who took parental leave (%)</t>
    </r>
    <r>
      <rPr>
        <vertAlign val="superscript"/>
        <sz val="10"/>
        <color rgb="FF000000"/>
        <rFont val="Arial"/>
        <family val="2"/>
      </rPr>
      <t>(2)</t>
    </r>
  </si>
  <si>
    <r>
      <t>Retention rate of employees who took parental leave (%)</t>
    </r>
    <r>
      <rPr>
        <vertAlign val="superscript"/>
        <sz val="10"/>
        <color rgb="FF000000"/>
        <rFont val="Arial"/>
        <family val="2"/>
      </rPr>
      <t>(3)</t>
    </r>
  </si>
  <si>
    <t>(1) Includes employees returning from parental leave in the prior reporting period.</t>
  </si>
  <si>
    <t>(3) Retention rate is the total number of employees retained 12 months after returning to work following a period of parental leave, expressed as a percentage of total number of employees returning from parental leave in the prior reporting period.</t>
  </si>
  <si>
    <t>(4) Gender disaggregated data was reported starting in 2019 and as such is not available for 2018.</t>
  </si>
  <si>
    <t>Investment Spend on Training (millions)</t>
  </si>
  <si>
    <t>Dollars spent on training  across the company (millions)</t>
  </si>
  <si>
    <t>Average Hours of Training per Employee</t>
  </si>
  <si>
    <t>Hourly</t>
  </si>
  <si>
    <t>Staff</t>
  </si>
  <si>
    <t>Board of Directors</t>
  </si>
  <si>
    <t>Gender</t>
  </si>
  <si>
    <t>Percentage</t>
  </si>
  <si>
    <t>Under 30</t>
  </si>
  <si>
    <t>30 - 50</t>
  </si>
  <si>
    <t>50 and Over</t>
  </si>
  <si>
    <r>
      <t>Visible Minorities</t>
    </r>
    <r>
      <rPr>
        <vertAlign val="superscript"/>
        <sz val="10"/>
        <color rgb="FF000000"/>
        <rFont val="Arial"/>
        <family val="2"/>
      </rPr>
      <t>(2)</t>
    </r>
  </si>
  <si>
    <t>(1) Teck’s Board considers directors to be independent if (i) they are not members of management and are free of any interest or any business, family, or other relationship that could reasonably be perceived to interfere with their ability to act with a view to the best interests of Teck, other than interests and relationships arising solely from holdings in Teck; and (ii) they do not have any direct or indirect material relationship as defined in accordance with applicable Canadian securities laws.</t>
  </si>
  <si>
    <t>(2) Visible Minorities includes members of a visible minorities as that term is defined in the Employment Equity Act (Canada), being persons, other than Aboriginal peoples, who are non-Caucasian in race or non-white in colour.</t>
  </si>
  <si>
    <t>Diversity of Governance Bodies (as of December 31, 2020)</t>
  </si>
  <si>
    <r>
      <t>Independent Directors</t>
    </r>
    <r>
      <rPr>
        <b/>
        <vertAlign val="superscript"/>
        <sz val="10"/>
        <color theme="1"/>
        <rFont val="Arial"/>
        <family val="2"/>
      </rPr>
      <t>(1)</t>
    </r>
  </si>
  <si>
    <t>Women in Leadership and Technical Positions Category</t>
  </si>
  <si>
    <r>
      <t>Senior Management</t>
    </r>
    <r>
      <rPr>
        <vertAlign val="superscript"/>
        <sz val="10"/>
        <color theme="1"/>
        <rFont val="Arial"/>
        <family val="2"/>
      </rPr>
      <t>(1)</t>
    </r>
  </si>
  <si>
    <t>Operational or Technical Positions</t>
  </si>
  <si>
    <t>Of the Operational or Technical Positions, the % in Leadership Positions</t>
  </si>
  <si>
    <t>Countries</t>
  </si>
  <si>
    <t>2.3:1</t>
  </si>
  <si>
    <t>2.4:1</t>
  </si>
  <si>
    <t>2.5:1</t>
  </si>
  <si>
    <t>2.6:1</t>
  </si>
  <si>
    <t>2.7:1</t>
  </si>
  <si>
    <t>2.2:1</t>
  </si>
  <si>
    <t>1.5:1</t>
  </si>
  <si>
    <t>1.7:1</t>
  </si>
  <si>
    <t>2.0:1</t>
  </si>
  <si>
    <t>1.9:1</t>
  </si>
  <si>
    <t>2.8:1</t>
  </si>
  <si>
    <t>(1) For Canada, Teck wages are compared against the B.C. minimum wage. For United States, Teck wages are compared against the Alaska minimum wage. In Chile, they are compared against the national minimum wage. Teck provides competitive wages that are above the local minimum for all employees.</t>
  </si>
  <si>
    <t>(2) The figures represented in this table are for hourly employees and does not include contractors.</t>
  </si>
  <si>
    <r>
      <t>(3)</t>
    </r>
    <r>
      <rPr>
        <sz val="7"/>
        <color rgb="FF000000"/>
        <rFont val="Times New Roman"/>
        <family val="1"/>
      </rPr>
      <t xml:space="preserve">  </t>
    </r>
    <r>
      <rPr>
        <sz val="8"/>
        <color rgb="FF000000"/>
        <rFont val="Arial"/>
        <family val="2"/>
      </rPr>
      <t>The figures representing Chile are for lowest paid operations role as Chilean operations do not have hourly employees.</t>
    </r>
  </si>
  <si>
    <t>Ratio of Basic Salary and Remuneration</t>
  </si>
  <si>
    <t>Employee Category</t>
  </si>
  <si>
    <t xml:space="preserve">Average Basic Salary 
(Female: Male) </t>
  </si>
  <si>
    <t>Average Remuneration (Female: Male)</t>
  </si>
  <si>
    <t>Average Basic Salary 
(Female: Male)</t>
  </si>
  <si>
    <r>
      <t>Canada</t>
    </r>
    <r>
      <rPr>
        <b/>
        <vertAlign val="superscript"/>
        <sz val="10"/>
        <color rgb="FF000000"/>
        <rFont val="Arial"/>
        <family val="2"/>
      </rPr>
      <t>(1)</t>
    </r>
  </si>
  <si>
    <t>0.9 : 1</t>
  </si>
  <si>
    <t>0.7 : 1</t>
  </si>
  <si>
    <t>0.7 :1</t>
  </si>
  <si>
    <t>1 : 1</t>
  </si>
  <si>
    <t>0.8 : 1</t>
  </si>
  <si>
    <t>Hourly/Operators</t>
  </si>
  <si>
    <t>n/a</t>
  </si>
  <si>
    <t>1.2 : 1</t>
  </si>
  <si>
    <t xml:space="preserve">1 : 1 </t>
  </si>
  <si>
    <t>1.4 : 1</t>
  </si>
  <si>
    <t>1.1 : 1</t>
  </si>
  <si>
    <t>Operators</t>
  </si>
  <si>
    <t>(1) Includes CEO.</t>
  </si>
  <si>
    <r>
      <t>Annual Total Compensation Ratio</t>
    </r>
    <r>
      <rPr>
        <b/>
        <vertAlign val="superscript"/>
        <sz val="10"/>
        <color theme="1"/>
        <rFont val="Arial"/>
        <family val="2"/>
      </rPr>
      <t>(1),(2)</t>
    </r>
  </si>
  <si>
    <t>Ratio</t>
  </si>
  <si>
    <t>118:1</t>
  </si>
  <si>
    <t>117:1</t>
  </si>
  <si>
    <t>15:1</t>
  </si>
  <si>
    <t>27:1</t>
  </si>
  <si>
    <t>6:1</t>
  </si>
  <si>
    <t>7:1</t>
  </si>
  <si>
    <t>(1) This table presents the ratio of the annual total compensation for the highest-paid individual in each country of significant operation, to the median annual total compensation for all employees (excluding the highest-paid individual) in the same country.</t>
  </si>
  <si>
    <t>(2) Figures reported have been calculated using the target total compensation (i.e., target bonus) and does not include actual bonus payouts.</t>
  </si>
  <si>
    <r>
      <t>Percentage Increase in Annual Total Compensation Ratio</t>
    </r>
    <r>
      <rPr>
        <b/>
        <vertAlign val="superscript"/>
        <sz val="10"/>
        <color theme="1"/>
        <rFont val="Arial"/>
        <family val="2"/>
      </rPr>
      <t>(1),(2),(3)</t>
    </r>
  </si>
  <si>
    <t>Highest Paid</t>
  </si>
  <si>
    <t>Median of All Employees</t>
  </si>
  <si>
    <t xml:space="preserve">2.7 : 1 </t>
  </si>
  <si>
    <t>16.6 : 1</t>
  </si>
  <si>
    <t xml:space="preserve">Chile </t>
  </si>
  <si>
    <t>5.5 : 1</t>
  </si>
  <si>
    <t>1.0 : 1</t>
  </si>
  <si>
    <t>7.4 : 1</t>
  </si>
  <si>
    <t>(1) This table presents the ratio of the percentage increase in annual total compensation for the highest-paid individual in each country of significant operation, to the median percentage increase in annual total compensation for all employees (excluding the highest-paid individual) in the same country.</t>
  </si>
  <si>
    <t>(2) Figures reported have been calculated using the target total compensation (i.e., target bonus) and do not include actual bonus payouts.</t>
  </si>
  <si>
    <t>(3) The median total direct compensation is calculated for all employees, excluding contractors, based on estimates.</t>
  </si>
  <si>
    <t>Relationships with Indigenous Peoples</t>
  </si>
  <si>
    <t xml:space="preserve">Company-wide Procurement Spend on Suppliers Who Self-Identified as Indigenous </t>
  </si>
  <si>
    <t>Dollars spent (millions)</t>
  </si>
  <si>
    <t>Community Investment Focused on Indigenous Peoples</t>
  </si>
  <si>
    <t>% of total community investment</t>
  </si>
  <si>
    <t>Number of agreements</t>
  </si>
  <si>
    <t>(1) Active agreements are defined as agreements that have come into effect and are currently in force.</t>
  </si>
  <si>
    <t>Business Unit</t>
  </si>
  <si>
    <t>Project/Operation</t>
  </si>
  <si>
    <t>Community of Interest</t>
  </si>
  <si>
    <t>Agreement Type</t>
  </si>
  <si>
    <t>Signed (year)</t>
  </si>
  <si>
    <t>Exploration</t>
  </si>
  <si>
    <t>Pashap</t>
  </si>
  <si>
    <t>Macate</t>
  </si>
  <si>
    <t>Transit and activity execution authorization</t>
  </si>
  <si>
    <t>Isa South</t>
  </si>
  <si>
    <t>Waluwarra</t>
  </si>
  <si>
    <t>Exploration Agreement</t>
  </si>
  <si>
    <t xml:space="preserve">Canada </t>
  </si>
  <si>
    <t>Zama</t>
  </si>
  <si>
    <t>Dene' Tha First Nation</t>
  </si>
  <si>
    <t>Collaboration &amp; Engagement Letter of Intent</t>
  </si>
  <si>
    <t>Piikani Nation</t>
  </si>
  <si>
    <t>Participation Agreement</t>
  </si>
  <si>
    <t xml:space="preserve">Shuswap Indian Band  </t>
  </si>
  <si>
    <t>Siksika Nation</t>
  </si>
  <si>
    <t>Kainai (Blood Tribe)</t>
  </si>
  <si>
    <t xml:space="preserve">Lower Nicola Indian Band
</t>
  </si>
  <si>
    <t>Environmental Assessment Collaboration Agreement</t>
  </si>
  <si>
    <t>Stk'emlupsemc the Secwepemc (SSN)</t>
  </si>
  <si>
    <t>Capacity Agreement</t>
  </si>
  <si>
    <t>Project</t>
  </si>
  <si>
    <t>QB2</t>
  </si>
  <si>
    <t>Asociación Indígena Ganadera, Agrícola, Cultural, Manejo Forestal y Elaboración de Carbón Sallihuinca</t>
  </si>
  <si>
    <t>Implemetation Protocol</t>
  </si>
  <si>
    <t xml:space="preserve">Takomkane &amp; Friendly Lake </t>
  </si>
  <si>
    <t>Soda Creek Indian Band, Canim Lake Indian Band &amp; Williams Lake First Nation</t>
  </si>
  <si>
    <t>Memorandum of Understanding</t>
  </si>
  <si>
    <t>Quebrada Blanca (QB)</t>
  </si>
  <si>
    <t>Ecozona Matilla</t>
  </si>
  <si>
    <t>Cooperation, Sustainability and Mutual Benefit Agreement</t>
  </si>
  <si>
    <t>Quebrada Blanca Phase 2 Project (QB2)</t>
  </si>
  <si>
    <t>Asociación Indígena Aymara de Caleta Chanavaya</t>
  </si>
  <si>
    <t>Asociación Indígena Wilamasi de Pescadores Mamaquta, Caleta Chanavaya</t>
  </si>
  <si>
    <t>Comunidad Indígena Quechua Ollagüe</t>
  </si>
  <si>
    <t>Kello Kello</t>
  </si>
  <si>
    <t>Miguel Yucra / Laripata Surface Owner</t>
  </si>
  <si>
    <t>Hermenegilda Herrera / Champacancha Surface Owner</t>
  </si>
  <si>
    <t>Lennard Shelf</t>
  </si>
  <si>
    <t>Gooniyandi People</t>
  </si>
  <si>
    <t xml:space="preserve">Community Participation Agreement </t>
  </si>
  <si>
    <t>Paradise</t>
  </si>
  <si>
    <t>Indjalandji Dhidhanu People</t>
  </si>
  <si>
    <t>Native Title and Cultural Heritage Agreement</t>
  </si>
  <si>
    <t>Juan</t>
  </si>
  <si>
    <t>Flores family Tacora/Troncal Surface Property Owners</t>
  </si>
  <si>
    <t>Nina family Tacora/Troncal Surface Property Owners</t>
  </si>
  <si>
    <t>Ticona family Tacora/Troncal Surface Property Owners</t>
  </si>
  <si>
    <t>Cano family Tacora/Troncal Surface Property Owners</t>
  </si>
  <si>
    <t>Chura family Tacora/Troncal Surface Property Owners</t>
  </si>
  <si>
    <t>Valdés family Tacora/Troncal Surface Property Owners</t>
  </si>
  <si>
    <t>Chambilla family Tacora/Troncal Surface Property Owners</t>
  </si>
  <si>
    <t>Blas Mamani + Silvestre Titire/Troncal Surface Property Owners</t>
  </si>
  <si>
    <t>Kanaka Bar Indian Band</t>
  </si>
  <si>
    <t xml:space="preserve">Participation Agreement </t>
  </si>
  <si>
    <t>Tibetano</t>
  </si>
  <si>
    <t xml:space="preserve">Colla Runa Urka Indigenous Community </t>
  </si>
  <si>
    <t>Cooperation Framework Agreement</t>
  </si>
  <si>
    <t>Colla Geoxcultuxial Indigenous Community</t>
  </si>
  <si>
    <t>Constitution Community Work Table</t>
  </si>
  <si>
    <t>Galore Creek</t>
  </si>
  <si>
    <t>Tahltan Nation</t>
  </si>
  <si>
    <t>Cooperation Agreement</t>
  </si>
  <si>
    <t xml:space="preserve">QB2 </t>
  </si>
  <si>
    <t>Asociación Ganadera Indígena de Copaquire (AGIC)</t>
  </si>
  <si>
    <t>Cooperation, Sustainability and Mutual Benefit Agreement.</t>
  </si>
  <si>
    <t>Chiclla</t>
  </si>
  <si>
    <t>Asociación Índigena Aymara Naciente Collahuasi</t>
  </si>
  <si>
    <t>Asociación Indígena Aymara Salar de Coposa</t>
  </si>
  <si>
    <t>Sindicato de Trabajadores Independientes de Pescadores y Buzos Mariscadores de Chanavayita (Sindicato N°1)</t>
  </si>
  <si>
    <t>Collaboration Agreement</t>
  </si>
  <si>
    <t>Sindicato de Trabajadores Independientes de Algueros y Recolectores de Orilla Santiago Cortés de Chanavayita (Sindicato N°3)</t>
  </si>
  <si>
    <t>Sindicato de Trabajadores Independientes de Algueros y Recolectores de Orilla y/o pescador Nuevo Horizonte de Chanavayita (Sindicato N°4)</t>
  </si>
  <si>
    <t>Energy</t>
  </si>
  <si>
    <t>Frontier</t>
  </si>
  <si>
    <t xml:space="preserve">Métis Nation of Alberta Region 1 </t>
  </si>
  <si>
    <t>Frontier Project Participation and Economic Agreement</t>
  </si>
  <si>
    <t>Owl River Métis Local 1949</t>
  </si>
  <si>
    <t>Athabasca Landing Métis Local 2010</t>
  </si>
  <si>
    <t xml:space="preserve">Buffalo Lake Métis Local 2002 </t>
  </si>
  <si>
    <t xml:space="preserve">Willow Lake (Anzac) Métis Local 780 </t>
  </si>
  <si>
    <t xml:space="preserve">Conklin Métis Local 193 </t>
  </si>
  <si>
    <t>Athabasca Chipewyan First Nation</t>
  </si>
  <si>
    <t>Mikisew Cree First Nation</t>
  </si>
  <si>
    <t>Sierra Jardín</t>
  </si>
  <si>
    <t>Colla Chiyagua Indigenous Community</t>
  </si>
  <si>
    <t>Colla Diego de Almagro Indigenous Community</t>
  </si>
  <si>
    <t>Native Title and Heritage Protection Agreement</t>
  </si>
  <si>
    <t xml:space="preserve">Whitefish Lake First Nation </t>
  </si>
  <si>
    <t>Ermineskin First Nation</t>
  </si>
  <si>
    <t xml:space="preserve">Quechua Indigenous Community from Huatacondo  </t>
  </si>
  <si>
    <t>Environmental Impact Assessment Agreement on Measures and Commitments</t>
  </si>
  <si>
    <t>Tamentica and Copaquire</t>
  </si>
  <si>
    <t>Implementation of the Livestock Development Measure Update: QB</t>
  </si>
  <si>
    <t>Kivalina IRA Council</t>
  </si>
  <si>
    <t>Memorandum of Agreement</t>
  </si>
  <si>
    <t>Cooperation Agreement and Permanent Working Table</t>
  </si>
  <si>
    <t>Quebrada Yabricolita and Caya Aymara Indigenous and Cultural Livestock Association</t>
  </si>
  <si>
    <t>Fort McMurray #468 First Nation</t>
  </si>
  <si>
    <t>Funding Agreement</t>
  </si>
  <si>
    <t>Métis Nation of Alberta Association Fort McMurray Local Council 1935</t>
  </si>
  <si>
    <t>Métis Nation of Alberta, Lakeland Local Council 1909</t>
  </si>
  <si>
    <t>LawnHill</t>
  </si>
  <si>
    <t>Waanyi People</t>
  </si>
  <si>
    <t>Sucker Creek First Nation</t>
  </si>
  <si>
    <t>Elk Valley</t>
  </si>
  <si>
    <t xml:space="preserve">Ktunaxa Nation Council  </t>
  </si>
  <si>
    <t>Impact Management and Benefits Agreemgent</t>
  </si>
  <si>
    <t xml:space="preserve">Lower Nicola Indian Band (LNIB)                 
</t>
  </si>
  <si>
    <t>Relationship Agreement</t>
  </si>
  <si>
    <t>Fort McKay Métis Community Association</t>
  </si>
  <si>
    <t>Frontier Project Participation Agreement</t>
  </si>
  <si>
    <t>Métis Nation of Alberta Association Local #125 Fort Chipewyan</t>
  </si>
  <si>
    <t>Fort McKay First Nation</t>
  </si>
  <si>
    <t>Long Term Sustainability Agreement</t>
  </si>
  <si>
    <t xml:space="preserve">Halfway River First Nation                                  </t>
  </si>
  <si>
    <t>CR</t>
  </si>
  <si>
    <t>Skin Tyee First Nation</t>
  </si>
  <si>
    <t>Teck Exploration Agreement</t>
  </si>
  <si>
    <t>Nee Tahi Buhn</t>
  </si>
  <si>
    <t>Wet'suwet'en First Nations</t>
  </si>
  <si>
    <r>
      <t>Nlaka'pamux Nation Tribal Council (NNTC)</t>
    </r>
    <r>
      <rPr>
        <sz val="10"/>
        <color theme="5"/>
        <rFont val="Arial"/>
        <family val="2"/>
      </rPr>
      <t xml:space="preserve"> </t>
    </r>
  </si>
  <si>
    <t>Joint Relationship Agreement</t>
  </si>
  <si>
    <t xml:space="preserve">West Moberly First Nations                              </t>
  </si>
  <si>
    <t xml:space="preserve">Saulteau First Nations                                         </t>
  </si>
  <si>
    <t>Cirque</t>
  </si>
  <si>
    <t>Kwadacha Nation</t>
  </si>
  <si>
    <r>
      <t>Nlaka'pamux Participating Bands (CNA)</t>
    </r>
    <r>
      <rPr>
        <sz val="10"/>
        <color theme="5"/>
        <rFont val="Arial"/>
        <family val="2"/>
      </rPr>
      <t xml:space="preserve">  </t>
    </r>
  </si>
  <si>
    <t>McLeod Lake Indian Band</t>
  </si>
  <si>
    <t xml:space="preserve">Alexis Nakota Sioux </t>
  </si>
  <si>
    <t>Impact Benefit Agreement</t>
  </si>
  <si>
    <t>Kivalina IRA</t>
  </si>
  <si>
    <t>City of Kivalina</t>
  </si>
  <si>
    <t>NANA Regional Corporation, Inc.</t>
  </si>
  <si>
    <t>Land Use Agreement</t>
  </si>
  <si>
    <t xml:space="preserve">Iñupiat of Northwest Alaska  </t>
  </si>
  <si>
    <t>Development and Operating Agreement</t>
  </si>
  <si>
    <t>Relationships with Communities</t>
  </si>
  <si>
    <r>
      <t>Total Grievances Received through Feedback Mechanisms by Topic Category</t>
    </r>
    <r>
      <rPr>
        <b/>
        <vertAlign val="superscript"/>
        <sz val="10"/>
        <color theme="1"/>
        <rFont val="Arial"/>
        <family val="2"/>
      </rPr>
      <t>(1)</t>
    </r>
  </si>
  <si>
    <t>Topic Category</t>
  </si>
  <si>
    <t>Community Investment</t>
  </si>
  <si>
    <t>Economic Opportunities</t>
  </si>
  <si>
    <t>Health and Safety</t>
  </si>
  <si>
    <t>Land and Resource Use</t>
  </si>
  <si>
    <t>Mining Practices and Activities</t>
  </si>
  <si>
    <t>Social and Communities</t>
  </si>
  <si>
    <t>Transportation and Utilities</t>
  </si>
  <si>
    <r>
      <t>Significant Disputes</t>
    </r>
    <r>
      <rPr>
        <vertAlign val="superscript"/>
        <sz val="10"/>
        <color theme="1"/>
        <rFont val="Arial"/>
        <family val="2"/>
      </rPr>
      <t>(1)</t>
    </r>
  </si>
  <si>
    <t xml:space="preserve"># of significant disputes </t>
  </si>
  <si>
    <t>Economic Performance &amp; Contributions</t>
  </si>
  <si>
    <t>2021 Breakdown of Economic Value Generated and Distributed (millions)</t>
  </si>
  <si>
    <t>Economic Value Generated</t>
  </si>
  <si>
    <t>Economic Value Distributed</t>
  </si>
  <si>
    <t>Economic Value Retained</t>
  </si>
  <si>
    <r>
      <t>Revenues</t>
    </r>
    <r>
      <rPr>
        <vertAlign val="superscript"/>
        <sz val="10"/>
        <color theme="1"/>
        <rFont val="Arial"/>
        <family val="2"/>
      </rPr>
      <t>(1)</t>
    </r>
  </si>
  <si>
    <r>
      <t>Payment to Suppliers</t>
    </r>
    <r>
      <rPr>
        <vertAlign val="superscript"/>
        <sz val="10"/>
        <color theme="1"/>
        <rFont val="Arial"/>
        <family val="2"/>
      </rPr>
      <t>(2)</t>
    </r>
  </si>
  <si>
    <r>
      <t>Employee Wages and Benefits</t>
    </r>
    <r>
      <rPr>
        <vertAlign val="superscript"/>
        <sz val="10"/>
        <color theme="1"/>
        <rFont val="Arial"/>
        <family val="2"/>
      </rPr>
      <t>(3)</t>
    </r>
  </si>
  <si>
    <r>
      <t>Payments to providers of capital</t>
    </r>
    <r>
      <rPr>
        <vertAlign val="superscript"/>
        <sz val="10"/>
        <color theme="1"/>
        <rFont val="Arial"/>
        <family val="2"/>
      </rPr>
      <t>(4)</t>
    </r>
  </si>
  <si>
    <r>
      <t>Income and Resource Taxes</t>
    </r>
    <r>
      <rPr>
        <vertAlign val="superscript"/>
        <sz val="10"/>
        <color theme="1"/>
        <rFont val="Arial"/>
        <family val="2"/>
      </rPr>
      <t>(5)</t>
    </r>
  </si>
  <si>
    <r>
      <t>Community Investments</t>
    </r>
    <r>
      <rPr>
        <vertAlign val="superscript"/>
        <sz val="10"/>
        <color theme="1"/>
        <rFont val="Arial"/>
        <family val="2"/>
      </rPr>
      <t>(6)</t>
    </r>
  </si>
  <si>
    <t>Operating Costs</t>
  </si>
  <si>
    <t>Capital Expenditures</t>
  </si>
  <si>
    <r>
      <t>Inter-segment elimination</t>
    </r>
    <r>
      <rPr>
        <vertAlign val="superscript"/>
        <sz val="10"/>
        <color theme="1"/>
        <rFont val="Arial"/>
        <family val="2"/>
      </rPr>
      <t>(2)</t>
    </r>
  </si>
  <si>
    <t>(1) Revenues are presented based on an accrual basis. Internal cross-border sales are eliminated as shown.</t>
  </si>
  <si>
    <t>(2) Operating costs include operating expenses at our mining and processing operations and our general and administration, exploration and research and development expenses and costs relating to production stripping. Operating costs excludes depreciation, employee wages and benefits, and change in inventory which are specified separately. Capital expenditures are payments for purchases of property, plant and equipment, excluding the component relating to capitalized wages and benefits, which is specified separately. Deferred stripping is included in operating costs and not capital expenditure.</t>
  </si>
  <si>
    <t xml:space="preserve">(3) Wages and Benefits reflects total amounts paid to employees relating to wages and benefits, including payroll taxes. </t>
  </si>
  <si>
    <t xml:space="preserve">(4) Payments to providers of capital include dividends paid to shareholders, interest paid to debtholders, and payments for share repurchases less issuance of shares. </t>
  </si>
  <si>
    <t xml:space="preserve">(5) Income and resource taxes include amounts paid in the year. </t>
  </si>
  <si>
    <t>(6) Community investments include voluntary donations paid during the year.</t>
  </si>
  <si>
    <t>2020 Breakdown of Economic Value Generated and Distributed (millions)</t>
  </si>
  <si>
    <t>(2) Operating costs include operating expenses at our mining and processing operations and our general and administration, exploration and research and development expenses and costs relating to production stripping. Operating costs excludes depreciation, employee wages and benefits, and change in inventory which are specified separately. Capital expenditures are payments for purchases of property, plant and equipment, excluding the component relating to capitalized wages and benefits, which is specified separately.  Deferred stripping is included in operating costs and not capital expenditure.</t>
  </si>
  <si>
    <t>2019 Breakdown of Economic Value Generated and Distributed (millions)</t>
  </si>
  <si>
    <t>2018 Breakdown of Economic Value Generated and Distributed (millions)</t>
  </si>
  <si>
    <t xml:space="preserve">             - </t>
  </si>
  <si>
    <t xml:space="preserve">               - </t>
  </si>
  <si>
    <t xml:space="preserve">            - </t>
  </si>
  <si>
    <t xml:space="preserve">                - </t>
  </si>
  <si>
    <t xml:space="preserve">          - </t>
  </si>
  <si>
    <t xml:space="preserve">      - </t>
  </si>
  <si>
    <t xml:space="preserve">           - </t>
  </si>
  <si>
    <t xml:space="preserve">(2) Operating costs include operating expenses at our mining and processing operations and our general and administration, exploration and research, and development expenses and costs relating to production stripping. Operating costs excludes depreciation, and employee wages and benefits, which are specified separately. Capital expenditures are payments for purchases of property, plant and equipment, excluding the component relating to capitalized wages and benefits, which is specified separately. </t>
  </si>
  <si>
    <t>2017 Breakdown of Economic Value Generated and Distributed (millions)</t>
  </si>
  <si>
    <r>
      <t xml:space="preserve">Revenues </t>
    </r>
    <r>
      <rPr>
        <vertAlign val="superscript"/>
        <sz val="10"/>
        <rFont val="Arial"/>
        <family val="2"/>
      </rPr>
      <t>(1)</t>
    </r>
  </si>
  <si>
    <r>
      <t xml:space="preserve">Payment to Suppliers </t>
    </r>
    <r>
      <rPr>
        <vertAlign val="superscript"/>
        <sz val="10"/>
        <rFont val="Arial"/>
        <family val="2"/>
      </rPr>
      <t>(2)</t>
    </r>
  </si>
  <si>
    <r>
      <t xml:space="preserve">Employee Wages and Benefits </t>
    </r>
    <r>
      <rPr>
        <vertAlign val="superscript"/>
        <sz val="10"/>
        <rFont val="Arial"/>
        <family val="2"/>
      </rPr>
      <t>(3)</t>
    </r>
  </si>
  <si>
    <r>
      <t xml:space="preserve">Payments to providers of capital </t>
    </r>
    <r>
      <rPr>
        <vertAlign val="superscript"/>
        <sz val="10"/>
        <rFont val="Arial"/>
        <family val="2"/>
      </rPr>
      <t>(4)</t>
    </r>
  </si>
  <si>
    <r>
      <t xml:space="preserve">Income and Resource Taxes </t>
    </r>
    <r>
      <rPr>
        <vertAlign val="superscript"/>
        <sz val="10"/>
        <rFont val="Arial"/>
        <family val="2"/>
      </rPr>
      <t>(5)</t>
    </r>
  </si>
  <si>
    <r>
      <t xml:space="preserve">Community Investments </t>
    </r>
    <r>
      <rPr>
        <vertAlign val="superscript"/>
        <sz val="10"/>
        <rFont val="Arial"/>
        <family val="2"/>
      </rPr>
      <t>(6)</t>
    </r>
  </si>
  <si>
    <r>
      <t xml:space="preserve">Inter-segment elimination </t>
    </r>
    <r>
      <rPr>
        <vertAlign val="superscript"/>
        <sz val="10"/>
        <rFont val="Arial"/>
        <family val="2"/>
      </rPr>
      <t>(1)</t>
    </r>
  </si>
  <si>
    <t>Total 2017</t>
  </si>
  <si>
    <t xml:space="preserve">(1) Revenues are presented based on an accrual basis. Internal cross-border sales are eliminated as shown. </t>
  </si>
  <si>
    <t xml:space="preserve">(2) Operating costs include operating expenses at our mining and processing operations and our general and administration, exploration and research and development expenses and costs relating to production stripping. Operating costs excludes depreciation, and employee wages and benefits, which are specified separately. Capital expenditures are payments for purchases of property, plant and equipment, excluding the component relating to capitalized wages and benefits, which is specified separately. </t>
  </si>
  <si>
    <t>(4) Payments to providers of capital include dividends paid to shareholders, interest paid to debtholders, and payments for share repurchases less issuance of shares.</t>
  </si>
  <si>
    <t>(6) Community investments include voluntary donations paid during the year.  </t>
  </si>
  <si>
    <r>
      <t>2016 Breakdown of Economic Value Generated and Distributed (millions)</t>
    </r>
    <r>
      <rPr>
        <b/>
        <vertAlign val="superscript"/>
        <sz val="10"/>
        <color theme="1"/>
        <rFont val="Arial"/>
        <family val="2"/>
      </rPr>
      <t>(1)</t>
    </r>
  </si>
  <si>
    <t>ECONOMIC VALUE DISTRIBUTED</t>
  </si>
  <si>
    <r>
      <t>Revenues</t>
    </r>
    <r>
      <rPr>
        <vertAlign val="superscript"/>
        <sz val="10"/>
        <rFont val="Arial"/>
        <family val="2"/>
      </rPr>
      <t>(2)</t>
    </r>
  </si>
  <si>
    <r>
      <t>Payment to suppliers</t>
    </r>
    <r>
      <rPr>
        <vertAlign val="superscript"/>
        <sz val="10"/>
        <rFont val="Arial"/>
        <family val="2"/>
      </rPr>
      <t>(3)</t>
    </r>
  </si>
  <si>
    <r>
      <t>Employee Wages and Benefits</t>
    </r>
    <r>
      <rPr>
        <vertAlign val="superscript"/>
        <sz val="10"/>
        <rFont val="Arial"/>
        <family val="2"/>
      </rPr>
      <t>(4)</t>
    </r>
  </si>
  <si>
    <r>
      <t>Payments to providers of capital</t>
    </r>
    <r>
      <rPr>
        <vertAlign val="superscript"/>
        <sz val="10"/>
        <rFont val="Arial"/>
        <family val="2"/>
      </rPr>
      <t>(5)</t>
    </r>
  </si>
  <si>
    <r>
      <t>Income and Resource Taxes</t>
    </r>
    <r>
      <rPr>
        <vertAlign val="superscript"/>
        <sz val="10"/>
        <rFont val="Arial"/>
        <family val="2"/>
      </rPr>
      <t>(6)</t>
    </r>
  </si>
  <si>
    <r>
      <t>Community Investments</t>
    </r>
    <r>
      <rPr>
        <vertAlign val="superscript"/>
        <sz val="10"/>
        <rFont val="Arial"/>
        <family val="2"/>
      </rPr>
      <t>(7)</t>
    </r>
  </si>
  <si>
    <r>
      <t>Inter-segment elimination</t>
    </r>
    <r>
      <rPr>
        <vertAlign val="superscript"/>
        <sz val="10"/>
        <rFont val="Arial"/>
        <family val="2"/>
      </rPr>
      <t>(2)</t>
    </r>
    <r>
      <rPr>
        <sz val="10"/>
        <rFont val="Arial"/>
        <family val="2"/>
      </rPr>
      <t xml:space="preserve"> </t>
    </r>
  </si>
  <si>
    <r>
      <t>(1) Payments to suppliers and contractors for materials and services include operating costs and capital expenditures. Operating costs include operating expenses at our mining and processing operations and our general and administration, exploration and research and development expenses and costs</t>
    </r>
    <r>
      <rPr>
        <sz val="8"/>
        <color rgb="FFFF0000"/>
        <rFont val="Arial"/>
        <family val="2"/>
      </rPr>
      <t xml:space="preserve"> </t>
    </r>
    <r>
      <rPr>
        <sz val="8"/>
        <color rgb="FF000000"/>
        <rFont val="Arial"/>
        <family val="2"/>
      </rPr>
      <t xml:space="preserve">relating to production stripping. Operating costs excludes depreciation, and employee wages and benefits which is specified separately. Capital expenditures are payments for purchases of property, plant and equipment, excluding the component relating to capitalized wages and benefits which are specified separately.  </t>
    </r>
  </si>
  <si>
    <t>(2) Wages and Benefits reflects total amounts paid to employees relating to wages and benefits, including payroll taxes. In addition to the employee wages and benefits recognized in expenses on the financial statements, wages and benefits that have been capitalized to property, plant and equipment is also presented.</t>
  </si>
  <si>
    <t xml:space="preserve">(3) Payments to providers of capital includes dividends paid to shareholders and interest paid to debt holders. </t>
  </si>
  <si>
    <t xml:space="preserve">(4) Income and resource taxes include amounts paid in the year. </t>
  </si>
  <si>
    <t xml:space="preserve">(5) Community investments include voluntary donations paid during the year. </t>
  </si>
  <si>
    <t xml:space="preserve">(6) Payments to suppliers made for materials, product components, facilities and services purchases comprises operating expenses and capital expenditures. Historical data that did not include capital expenditures has not been restated. </t>
  </si>
  <si>
    <t xml:space="preserve">(7) Revenues are presented based on an accrual basis.  Internal cross-border sales are eliminated as shown.  </t>
  </si>
  <si>
    <r>
      <t>Cardinal River</t>
    </r>
    <r>
      <rPr>
        <vertAlign val="superscript"/>
        <sz val="10"/>
        <color theme="1"/>
        <rFont val="Arial"/>
        <family val="2"/>
      </rPr>
      <t>(3)</t>
    </r>
  </si>
  <si>
    <r>
      <t>Coal Mountain</t>
    </r>
    <r>
      <rPr>
        <vertAlign val="superscript"/>
        <sz val="10"/>
        <color theme="1"/>
        <rFont val="Arial"/>
        <family val="2"/>
      </rPr>
      <t>(3)</t>
    </r>
  </si>
  <si>
    <r>
      <t>Pend Oreille</t>
    </r>
    <r>
      <rPr>
        <vertAlign val="superscript"/>
        <sz val="10"/>
        <color theme="1"/>
        <rFont val="Arial"/>
        <family val="2"/>
      </rPr>
      <t>(3)</t>
    </r>
  </si>
  <si>
    <t>Trail Operations</t>
  </si>
  <si>
    <t>(3) Closed sites. We only report on active operations.</t>
  </si>
  <si>
    <t>Steelmaking Coal Operations in the Elk Valley</t>
  </si>
  <si>
    <r>
      <t>Community Investment by Site</t>
    </r>
    <r>
      <rPr>
        <vertAlign val="superscript"/>
        <sz val="10"/>
        <color theme="1"/>
        <rFont val="Arial"/>
        <family val="2"/>
      </rPr>
      <t>(</t>
    </r>
    <r>
      <rPr>
        <b/>
        <vertAlign val="superscript"/>
        <sz val="10"/>
        <color theme="1"/>
        <rFont val="Arial"/>
        <family val="2"/>
      </rPr>
      <t>1)</t>
    </r>
  </si>
  <si>
    <r>
      <t>Corporate Offices and Projects</t>
    </r>
    <r>
      <rPr>
        <vertAlign val="superscript"/>
        <sz val="10"/>
        <color rgb="FF000000"/>
        <rFont val="Arial"/>
        <family val="2"/>
      </rPr>
      <t>(2)</t>
    </r>
  </si>
  <si>
    <r>
      <t>Steelmaking Coal Operations</t>
    </r>
    <r>
      <rPr>
        <vertAlign val="superscript"/>
        <sz val="10"/>
        <color rgb="FF000000"/>
        <rFont val="Arial"/>
        <family val="2"/>
      </rPr>
      <t>(3)</t>
    </r>
  </si>
  <si>
    <t>(1) The numbers represent Teck’s portion of ownership (Carmen de Andacollo 90%, Quebrada Blanca 60%, Zafranal 80% and Galore Creek 50%).</t>
  </si>
  <si>
    <t>(3) Steelmaking coal operations include Elkview, Greenhills, Fording River and Line Creek operations.</t>
  </si>
  <si>
    <t>Political Contributions (donation amount)</t>
  </si>
  <si>
    <t>Political group</t>
  </si>
  <si>
    <t>BC Liberal Party</t>
  </si>
  <si>
    <t>As of mid-2017, Teck does not make political donations and does not make use of corporate resources, including funds, goods, property or services, for the purpose of contributing to a political party or any individual candidate seeking election at any level of government in any jurisdictions.</t>
  </si>
  <si>
    <t>BC New Democratic Party</t>
  </si>
  <si>
    <t>Alberta Progressive Conservative Party</t>
  </si>
  <si>
    <t>Vancouver Non-Partisan Association</t>
  </si>
  <si>
    <t>Payments Received from Governments</t>
  </si>
  <si>
    <t>Tax</t>
  </si>
  <si>
    <r>
      <t>2020 Country-By-Country Reporting (In CAD$ Millions except for Number of Employees)</t>
    </r>
    <r>
      <rPr>
        <b/>
        <vertAlign val="superscript"/>
        <sz val="10"/>
        <color theme="1"/>
        <rFont val="Arial"/>
        <family val="2"/>
      </rPr>
      <t>(1),(2),(3),(4),(5),(6),(7),(8)</t>
    </r>
  </si>
  <si>
    <t>Country/Tax Jurisdiction</t>
  </si>
  <si>
    <t>Revenues - Unrelated Party</t>
  </si>
  <si>
    <t>Revenues - Related Party</t>
  </si>
  <si>
    <t>Revenues - Total</t>
  </si>
  <si>
    <t>Profit (Loss) Before Income Tax</t>
  </si>
  <si>
    <t>Income Tax Paid (on cash basis)</t>
  </si>
  <si>
    <t>Income Tax Accrued - Current Year</t>
  </si>
  <si>
    <t>Stated Capital</t>
  </si>
  <si>
    <t>Accumulated Earnings</t>
  </si>
  <si>
    <t>Number of Employees</t>
  </si>
  <si>
    <t>Tangible Assets other than Cash and Cash Equivalents</t>
  </si>
  <si>
    <t>Argentina (AR)</t>
  </si>
  <si>
    <t>Australia (AU)</t>
  </si>
  <si>
    <t>Bermuda (BM)</t>
  </si>
  <si>
    <t>Bolivia (BO)</t>
  </si>
  <si>
    <t>Brazil (BR)</t>
  </si>
  <si>
    <t>Cayman Islands (KY)</t>
  </si>
  <si>
    <t>Canada (CA)</t>
  </si>
  <si>
    <t>Chile (CL)</t>
  </si>
  <si>
    <t>China (CN)</t>
  </si>
  <si>
    <t>Ghana (GH)</t>
  </si>
  <si>
    <t>Ireland (IE)</t>
  </si>
  <si>
    <t>Japan (JP)</t>
  </si>
  <si>
    <t>Mexico (MX)</t>
  </si>
  <si>
    <t>Mongolia (MN)</t>
  </si>
  <si>
    <t>Namibia (NA)</t>
  </si>
  <si>
    <t>Panama (PA)</t>
  </si>
  <si>
    <t>Peru (PE)</t>
  </si>
  <si>
    <t>Turkey (TR)</t>
  </si>
  <si>
    <t>United States (US)</t>
  </si>
  <si>
    <r>
      <t>2019 Country-By-Country Reporting (In CAD$ Millions except for Number of Employees)</t>
    </r>
    <r>
      <rPr>
        <b/>
        <vertAlign val="superscript"/>
        <sz val="10"/>
        <color theme="1"/>
        <rFont val="Arial"/>
        <family val="2"/>
      </rPr>
      <t>(1),(2),(3),(4),(5),(6),(7),(8),(9)</t>
    </r>
  </si>
  <si>
    <t xml:space="preserve">(1) Stated Capital &amp; Accumulated Earnings - For Constituent Entities resident in a jurisdiction other than Canada or those which are resident in Canada but with a functional currency other than CAD, historical foreign exchange rates are used to translate stated capital and accumulated earnings denominated in a foreign currency to CAD for accounting purposes.  For CbCR purposes, stated capital and accumulated earnings for such entities are translated at the applicable average foreign exchange rate for the year.  </t>
  </si>
  <si>
    <t xml:space="preserve">(2) Income Tax Paid (On Cash Basis) - The amounts reported for income tax paid or refunded on a cash basis are based on information gathered for ESTMA reporting purposes. </t>
  </si>
  <si>
    <t xml:space="preserve">(3) Stated Capital - Constituent Entities of the Reporting Entity includes partnerships.  For CbCR purposes, partnership contributions are included in the stated capital balances reported.  </t>
  </si>
  <si>
    <t xml:space="preserve">(4) Difference Between IFRS and Foreign Accounting Standards - The values reported for the allocation of income, taxes and business activities may differ from those reported in accordance with IFRS if the Constituent Entities prepare their financial statements in accordance with their local accounting standards as opposed to IFRS.  The amounts reported are based on the non-consolidated financial statement of the Constituent Entity prepared in accordance with the accounting standards applicable in the Constituent Entity’s tax jurisdiction.  </t>
  </si>
  <si>
    <t xml:space="preserve">(5) Revenue – Partnership Distributions - Pursuant to the OECD guidance, Revenue is defined to exclude payments received from other Constituent Entities that are treated as dividends in the payor’s tax jurisdiction.  For CbCR purposes, partnership distributions have been excluded from Revenue on the basis that such distributions are of the same nature as dividends. </t>
  </si>
  <si>
    <t xml:space="preserve">(6) Compania Minera Teck Carmen de Andacollo – Number of Employees - The number of employees of Compania Minera Teck Carmen de Andacollo in Chile is reported on a pro-rata basis in accordance with the pro-rata reporting of the financial data of Compania Minera Teck Carmen de Andacollo.  </t>
  </si>
  <si>
    <t xml:space="preserve">(7) Compania Minera Teck Quebrada Blanca S.A. – Number of Employees - The number of employees of Compania Minera Teck Quebrada Blanca S.A. in Chile is reported on a pro-rata basis in accordance with the pro-rata reporting of the financial data of Compania Minera Teck Quebrada Blanca S.A.  </t>
  </si>
  <si>
    <t xml:space="preserve">(8) Compania Minera Antamina S.A. – Number of Employees - The number of employees of Compania Minera Antamina S.A. in Peru is reported on a pro-rata basis in accordance with the pro-rata reporting of the financial data of Compania Minera Antamina S.A.  </t>
  </si>
  <si>
    <t xml:space="preserve">(9) The number of employees for each tax jurisdiction is computed on a full-time equivalent basis as of the end of year.   </t>
  </si>
  <si>
    <t>Reconciliation of Tax Expense at the Statutory Tax Rate to the Corporate Income Tax Expense Recorded</t>
  </si>
  <si>
    <t>For the Year Ended December 31, 2020(In CAD$ millions)</t>
  </si>
  <si>
    <t>Bermuda</t>
  </si>
  <si>
    <t>Tax expense (recovery) at the Canadian statutory income tax rate of 26.94%</t>
  </si>
  <si>
    <t>Tax effect of:</t>
  </si>
  <si>
    <t>Resource taxes</t>
  </si>
  <si>
    <t>Resource and depletion allowances</t>
  </si>
  <si>
    <t>Non-deductible expenses (non-taxable income)</t>
  </si>
  <si>
    <t>Impact of initial recognition exemption related to the Frontier oil sands project</t>
  </si>
  <si>
    <t>Tax pools not recognized (recognition of previously unrecognized tax pools)</t>
  </si>
  <si>
    <t>Effect due to legislative changes</t>
  </si>
  <si>
    <t>Withholding taxes on foreign earnings</t>
  </si>
  <si>
    <t>Difference in tax rates from foreign jurisdictions</t>
  </si>
  <si>
    <t>Revisions to prior year estimates</t>
  </si>
  <si>
    <t xml:space="preserve">Reconciled Total </t>
  </si>
  <si>
    <t>Grand Total  - Tax Expense</t>
  </si>
  <si>
    <t>For the Year Ended December 31, 2019 (In CAD$ millions)</t>
  </si>
  <si>
    <t>Reconciliation of Amounts Reported From Country-By-Country Report to Consolidated Financial Statements</t>
  </si>
  <si>
    <t>For the Year Ended December 31, 2020 (In CAD$ millions)</t>
  </si>
  <si>
    <t>Revenues From Third Party Sales</t>
  </si>
  <si>
    <t>Profit/(Loss) Before Tax</t>
  </si>
  <si>
    <t>Tangible Assets Other Than Cash &amp; Cash Equivalents</t>
  </si>
  <si>
    <t>Corporate Income Tax Paid on a Cash Basis</t>
  </si>
  <si>
    <t xml:space="preserve">Amounts Reported : </t>
  </si>
  <si>
    <t>Per CbCR</t>
  </si>
  <si>
    <t>Per TRL Consolidated Financial Statements</t>
  </si>
  <si>
    <t>Differences</t>
  </si>
  <si>
    <t>Reconciling Items from CbCR to Consolidated Financial Statements – Add/(Less):</t>
  </si>
  <si>
    <r>
      <t>Consolidation adjustments</t>
    </r>
    <r>
      <rPr>
        <vertAlign val="superscript"/>
        <sz val="10"/>
        <color theme="1"/>
        <rFont val="Arial"/>
        <family val="2"/>
      </rPr>
      <t>(1)</t>
    </r>
  </si>
  <si>
    <r>
      <t>Differences in FX rates applied for CbCR and financial statement purposes</t>
    </r>
    <r>
      <rPr>
        <vertAlign val="superscript"/>
        <sz val="10"/>
        <color theme="1"/>
        <rFont val="Arial"/>
        <family val="2"/>
      </rPr>
      <t>(2)</t>
    </r>
  </si>
  <si>
    <r>
      <t>Interest in controlled entities held by minority interest</t>
    </r>
    <r>
      <rPr>
        <vertAlign val="superscript"/>
        <sz val="10"/>
        <color theme="1"/>
        <rFont val="Arial"/>
        <family val="2"/>
      </rPr>
      <t>(3)</t>
    </r>
  </si>
  <si>
    <r>
      <t>Classification differences between CbCR and financial statements</t>
    </r>
    <r>
      <rPr>
        <vertAlign val="superscript"/>
        <sz val="10"/>
        <color theme="1"/>
        <rFont val="Arial"/>
        <family val="2"/>
      </rPr>
      <t>(4)</t>
    </r>
  </si>
  <si>
    <r>
      <t>Other</t>
    </r>
    <r>
      <rPr>
        <vertAlign val="superscript"/>
        <sz val="10"/>
        <color theme="1"/>
        <rFont val="Arial"/>
        <family val="2"/>
      </rPr>
      <t>(5)</t>
    </r>
  </si>
  <si>
    <t>Remaining Differences</t>
  </si>
  <si>
    <t xml:space="preserve">(1) Consolidation Adjustments - Amounts relate to adjustments made to bring amounts reported on the non-consolidated financial statement to those reported on the consolidated financial statements.  Adjustments include elimination of intercompany transactions between related entities and purchase price allocation in accordance with IFRS 3 – Business Combinations.  </t>
  </si>
  <si>
    <t xml:space="preserve">(2) Differences in FX rates applied for CbCR and financial statement purposes - To the extent any entities report in a currency other than the functional currency of the reporting entity, the OECD guidelines for CbC reporting require the amounts for these entities to be translated to the functional currency of the reporting entity using the average annual exchange rate for the year. For financial reporting purposes, a weighted average exchange rate is used to translate amounts reported on the income statement while historical exchange rates are applied to translate amounts reported for tangible assets.  </t>
  </si>
  <si>
    <t>(3) Interest in controlled entities held by minority interest - For CbCR purposes, amounts reported for each entity are in proportion to the participating interest held by Teck. For financial statement purposes, unrelated revenue, profit before tax and tangible assets of entities controlled but not wholly owned by Teck are fully consolidated into the consolidated financial statements of Teck.</t>
  </si>
  <si>
    <t xml:space="preserve">(4) Classification differences between CbCR and financial statements - The OECD guidelines for CbC reporting require amounts reported to include and/or exclude certain items which might differ from amounts which would be reported for accounting purposes. For instance, “other income” is included in revenue for CbCR purposes but is not part of revenue for financial reporting purposes.  </t>
  </si>
  <si>
    <t>(5) Other - Remaining differences between amounts reported for CbCR and financial statements which are insignificant when analyzed individually.</t>
  </si>
  <si>
    <t>Summary of All Entities in 2020</t>
  </si>
  <si>
    <t>Name of Constituent Entities resident in the Tax Jurisdiction</t>
  </si>
  <si>
    <t xml:space="preserve">Main business activity(ies) carried out by the constituent entity </t>
  </si>
  <si>
    <t>Mining or Production</t>
  </si>
  <si>
    <t>Sales, Marketing or Distribution</t>
  </si>
  <si>
    <t>Research and Development</t>
  </si>
  <si>
    <t>Holding or Managing Intellectual Property</t>
  </si>
  <si>
    <t>Administrative, Management or Support Services</t>
  </si>
  <si>
    <t>Internal Group Finance</t>
  </si>
  <si>
    <t>Insurance</t>
  </si>
  <si>
    <t>Holding Shares or other equity instruments</t>
  </si>
  <si>
    <t>Dormant</t>
  </si>
  <si>
    <t>Argentina</t>
  </si>
  <si>
    <t>Cominco Argentina Ltd. (Branch)</t>
  </si>
  <si>
    <t>X</t>
  </si>
  <si>
    <t>Teck Argentina Ltd. (Branch)</t>
  </si>
  <si>
    <t>Lennard Shelf Pty Ltd</t>
  </si>
  <si>
    <t>Teck Australia Pty Ltd.</t>
  </si>
  <si>
    <t>BMC Insurance Company Limited</t>
  </si>
  <si>
    <t>Teck Global Finance Ltd.</t>
  </si>
  <si>
    <t>Bolivia</t>
  </si>
  <si>
    <t>Minera Cominco Bolivia Ltda</t>
  </si>
  <si>
    <t>Brazil</t>
  </si>
  <si>
    <t>Companhia Niquel Santa Fe</t>
  </si>
  <si>
    <t>Mineradora INVI Ltda</t>
  </si>
  <si>
    <t>Cayman Islands</t>
  </si>
  <si>
    <t>Aur Mexcay Inc.</t>
  </si>
  <si>
    <t>Aur Perucay Inc.</t>
  </si>
  <si>
    <t>Patcay Inc.</t>
  </si>
  <si>
    <t>Teck Chilean Holdings Ltd. Agencia Chile</t>
  </si>
  <si>
    <t>Compania Minera Teck Carmen de Andacollo</t>
  </si>
  <si>
    <t>Compania Minera Teck Quebrada Blanca S.A.</t>
  </si>
  <si>
    <t>Quebrada Blanca Holdings SpA</t>
  </si>
  <si>
    <t>Teck Resources Chile Limitada</t>
  </si>
  <si>
    <t>SCM Minera AQM Chile</t>
  </si>
  <si>
    <t>Sierra Jardin Mining S.p.A.</t>
  </si>
  <si>
    <t>Teck Consulting (Beijing) Co., Ltd.</t>
  </si>
  <si>
    <t>Ghana</t>
  </si>
  <si>
    <t>Teck Ghana Limited</t>
  </si>
  <si>
    <t>Teck Ireland Ltd. (Branch)</t>
  </si>
  <si>
    <t>Teck Resources Marketing Japan K.K.</t>
  </si>
  <si>
    <t>Coordinaciones Teck Mexico S.A. de C.V.</t>
  </si>
  <si>
    <t>Minas de San Nicolas, S.A. de C.V.</t>
  </si>
  <si>
    <t>Minera Teck S.A. de C.V.</t>
  </si>
  <si>
    <t>Minera Torre de Oro S.A.P.I. de C.V.</t>
  </si>
  <si>
    <t>Tenedora Teck Mexico, S.A. de C.V.</t>
  </si>
  <si>
    <t>Mongolia</t>
  </si>
  <si>
    <t>TCKMO LLC</t>
  </si>
  <si>
    <t>Cominco Namibia Ltd. (Branch)</t>
  </si>
  <si>
    <t>Teck Namibia Ltd. (Branch)</t>
  </si>
  <si>
    <t>Panama</t>
  </si>
  <si>
    <t>Minera Teck Panama, S.A.</t>
  </si>
  <si>
    <t>Panacobre, S.A.</t>
  </si>
  <si>
    <t>Compania Minera Antamina S.A.</t>
  </si>
  <si>
    <t>Compania Minera Zafranal S.A.C.</t>
  </si>
  <si>
    <t>Teck Peru S.A.</t>
  </si>
  <si>
    <t>Kavak Madencilik A.S.</t>
  </si>
  <si>
    <t>Konakli Metal Madencilik Sanayi Ticaret A.S.</t>
  </si>
  <si>
    <t>Orta Truva Madencilik Sanayi ve Ticaret A.S.</t>
  </si>
  <si>
    <t>Teck Anadolu Madencilik Anonim Sirketi</t>
  </si>
  <si>
    <t>Teck Madencilik Sanayi Ticaret A.S.</t>
  </si>
  <si>
    <t>Truva Bakir Maden Isletmeleri A.S.</t>
  </si>
  <si>
    <t>American Titanium Inc.</t>
  </si>
  <si>
    <t>Bonna Incorporated</t>
  </si>
  <si>
    <t>Deldorita Ranches Inc.</t>
  </si>
  <si>
    <t>Cattle ranch</t>
  </si>
  <si>
    <t>TCAI Incorporated</t>
  </si>
  <si>
    <t>Teck Advanced Materials Incorporated</t>
  </si>
  <si>
    <t>Teck Alaska Incorporated</t>
  </si>
  <si>
    <t>Teck American Energy Sales Incorporated</t>
  </si>
  <si>
    <t>Teck American Incorporated</t>
  </si>
  <si>
    <t>Teck Alaska Maritime Incorporated</t>
  </si>
  <si>
    <t>Owning and operating marine vessels</t>
  </si>
  <si>
    <t>Teck American Metal Sales Incorporated</t>
  </si>
  <si>
    <t>Teck CO, LLC</t>
  </si>
  <si>
    <t>Holds resource property</t>
  </si>
  <si>
    <t>Teck Washington Incorporated</t>
  </si>
  <si>
    <t>119994 Canada Limited</t>
  </si>
  <si>
    <t>1456359 Ontario Inc.</t>
  </si>
  <si>
    <t>4116313 Canada Inc.</t>
  </si>
  <si>
    <t>585566 B.C. Ltd.</t>
  </si>
  <si>
    <t>6069789 Canada Inc.</t>
  </si>
  <si>
    <t>7062338 Canada Inc.</t>
  </si>
  <si>
    <t>8230137 Canada Inc.</t>
  </si>
  <si>
    <t>8359571 Canada Inc.</t>
  </si>
  <si>
    <t>Holding company for royalty asset</t>
  </si>
  <si>
    <t>9749977 Canada Inc.</t>
  </si>
  <si>
    <t>Afton Operating Corporation</t>
  </si>
  <si>
    <t>Bamoos Minerals Limited</t>
  </si>
  <si>
    <t>Bartec Mining Company Limited</t>
  </si>
  <si>
    <t>Bitmin Resources Inc.</t>
  </si>
  <si>
    <t>BMC Financial Inc.</t>
  </si>
  <si>
    <t>Bullmoose Operating Corporation</t>
  </si>
  <si>
    <t>Cardinal River Coals Ltd.</t>
  </si>
  <si>
    <t>CESL Limited</t>
  </si>
  <si>
    <t>CESL Technology Ltd.</t>
  </si>
  <si>
    <t>Cirque Operating Corp.</t>
  </si>
  <si>
    <t>Cominco Argentina Ltd.</t>
  </si>
  <si>
    <t>Cominco Namibia Ltd.</t>
  </si>
  <si>
    <t>Elkview Mine G.P. Inc.</t>
  </si>
  <si>
    <t>Elkview Mine Limited Partnership</t>
  </si>
  <si>
    <t>Favourable Lake Explorations Limited</t>
  </si>
  <si>
    <t>Feld Temagami Mines Limited</t>
  </si>
  <si>
    <t>Fording (GP) ULC</t>
  </si>
  <si>
    <t>Fording Amalco Inc.</t>
  </si>
  <si>
    <t>Fording Partnership</t>
  </si>
  <si>
    <t>Fort Hills Energy Limited Partnership</t>
  </si>
  <si>
    <t>Frontier Energy Project Corporation</t>
  </si>
  <si>
    <t>Galore Creek Mining Corporation</t>
  </si>
  <si>
    <t>Galore Creek Partnership</t>
  </si>
  <si>
    <t>Highmont Mining Company (A Partnership)</t>
  </si>
  <si>
    <t>Highmont Operating Corporation</t>
  </si>
  <si>
    <t>International Nickel Ventures Inc.</t>
  </si>
  <si>
    <t>Liard Copper Mines Limited</t>
  </si>
  <si>
    <t>Newfoundland Zinc Mines Limited</t>
  </si>
  <si>
    <t>Nome Securities Limited</t>
  </si>
  <si>
    <t>Quintette Coal Limited</t>
  </si>
  <si>
    <t>Quintette Operating Corporation</t>
  </si>
  <si>
    <t>Ridgetop Forwarding Ltd.</t>
  </si>
  <si>
    <t>Freight forwarding</t>
  </si>
  <si>
    <t>Sa Dena Hes Operating Corporation</t>
  </si>
  <si>
    <t>Secrecorp Minerals Ltd.</t>
  </si>
  <si>
    <t>Silverbirch Energy Corporation</t>
  </si>
  <si>
    <t>TCL Australia Holdings Inc.</t>
  </si>
  <si>
    <t>TCL U.S. Holdings Ltd.</t>
  </si>
  <si>
    <t>Teck Argentina Ltd.</t>
  </si>
  <si>
    <t>Teck Base Metals Limited</t>
  </si>
  <si>
    <t>Teck Canadian Energy Sales Limited</t>
  </si>
  <si>
    <t>Teck Chilean Holdings Ltd.</t>
  </si>
  <si>
    <t>Teck Coal Limited</t>
  </si>
  <si>
    <t>Teck Coal Partnership</t>
  </si>
  <si>
    <t>Teck Fording Holding Ltd.</t>
  </si>
  <si>
    <t>Teck Foundation</t>
  </si>
  <si>
    <t>Teck Frontier Corporation</t>
  </si>
  <si>
    <t>Teck Frontier Energy Partnership</t>
  </si>
  <si>
    <t>Teck Highland Valley Copper Corporation</t>
  </si>
  <si>
    <t>Teck Highland Valley Copper Partnership</t>
  </si>
  <si>
    <t>Teck Highmont Holdings Inc.</t>
  </si>
  <si>
    <t xml:space="preserve">Teck Investment Limited </t>
  </si>
  <si>
    <t>Teck Ireland Ltd.</t>
  </si>
  <si>
    <t>Teck Logistics Limited</t>
  </si>
  <si>
    <t>Teck Metals Ltd.</t>
  </si>
  <si>
    <t>Teck Mining Worldwide Holdings Ltd.</t>
  </si>
  <si>
    <t>Teck Namibia Ltd.</t>
  </si>
  <si>
    <t>Teck Nova Scotia Company</t>
  </si>
  <si>
    <t>Teck Panama Minerals Corp.</t>
  </si>
  <si>
    <t>Teck Relincho Holdings Ltd.</t>
  </si>
  <si>
    <t>Teck Resources Coal Partnership</t>
  </si>
  <si>
    <t>Teck Resources Financial Corp.</t>
  </si>
  <si>
    <t>Teck Resources Limited</t>
  </si>
  <si>
    <t>Teck Resources Mining Partnership</t>
  </si>
  <si>
    <t>Teck South American Holdings Ltd.</t>
  </si>
  <si>
    <t>Teck.Com.Inc.</t>
  </si>
  <si>
    <t>Teck-Bullmoose Coal Inc.</t>
  </si>
  <si>
    <t>Teckgold Limited</t>
  </si>
  <si>
    <t>The Quintette Coal Partnership</t>
  </si>
  <si>
    <t>Summary of All Entities in 2019</t>
  </si>
  <si>
    <t>Agricola Teck S.P.R. de L.R.</t>
  </si>
  <si>
    <t>Minera Tama S.A. de C.V.</t>
  </si>
  <si>
    <t>Minera AQM Copper Peru S.A.C.</t>
  </si>
  <si>
    <t>Supplies materials to the semi-conductor industry</t>
  </si>
  <si>
    <t>AQM Copper Inc.</t>
  </si>
  <si>
    <t>2022 Sustainability Performance Data</t>
  </si>
  <si>
    <t>About the 2022 Sustainability Performance Data</t>
  </si>
  <si>
    <t xml:space="preserve">Teck's 2022 Sustainability Performance Data summarizes our sustainability performance for the 2022 reporting year and provides, where possible, historic data and performance trends on consolidated social, environmental and economic data. 
</t>
  </si>
  <si>
    <t>See our 2022 Sustainability Report for further details on our reporting methodology.</t>
  </si>
  <si>
    <t>See our 2022 Annual Report for a full set of financial and production data.</t>
  </si>
  <si>
    <t>Last Updated: March 16, 2023</t>
  </si>
  <si>
    <t>Data for 2022 will be available mid-year 2023</t>
  </si>
  <si>
    <t>2022 Water Metrics, by Quality and Source/Destination (ML)</t>
  </si>
  <si>
    <t>2022 Water Metrics by Site (ML)</t>
  </si>
  <si>
    <r>
      <t>2022 Site-Level Water Withdrawal by Quality and Source (ML)</t>
    </r>
    <r>
      <rPr>
        <b/>
        <vertAlign val="superscript"/>
        <sz val="10"/>
        <color theme="1"/>
        <rFont val="Arial"/>
        <family val="2"/>
      </rPr>
      <t>(1)</t>
    </r>
  </si>
  <si>
    <r>
      <t>2022 Site-Level Water Discharge by Quality and Destination (ML)</t>
    </r>
    <r>
      <rPr>
        <b/>
        <vertAlign val="superscript"/>
        <sz val="10"/>
        <color theme="1"/>
        <rFont val="Arial"/>
        <family val="2"/>
      </rPr>
      <t>(1)</t>
    </r>
  </si>
  <si>
    <t>2022 Site-Level Water Discharge by Treatment Type (ML)</t>
  </si>
  <si>
    <r>
      <t xml:space="preserve">IUCN Red List Species and National Conservation List Species with Habitats in Areas Affected by Teck Operations and Level of Extinction Risk </t>
    </r>
    <r>
      <rPr>
        <b/>
        <vertAlign val="superscript"/>
        <sz val="10"/>
        <color theme="1"/>
        <rFont val="Arial"/>
        <family val="2"/>
      </rPr>
      <t>(1),(2),(3)</t>
    </r>
    <r>
      <rPr>
        <b/>
        <sz val="10"/>
        <color theme="1"/>
        <rFont val="Arial"/>
        <family val="2"/>
      </rPr>
      <t xml:space="preserve"> - 2022</t>
    </r>
  </si>
  <si>
    <r>
      <t>Operational Sites Owned, Leased, Managed in, or Adjacent to, Protected Areas and Areas of High Biodiversity Value Outside Protected Areas</t>
    </r>
    <r>
      <rPr>
        <b/>
        <vertAlign val="superscript"/>
        <sz val="10"/>
        <color theme="1"/>
        <rFont val="Arial"/>
        <family val="2"/>
      </rPr>
      <t>(1),(2)</t>
    </r>
    <r>
      <rPr>
        <b/>
        <sz val="10"/>
        <color theme="1"/>
        <rFont val="Arial"/>
        <family val="2"/>
      </rPr>
      <t xml:space="preserve"> - 2022</t>
    </r>
  </si>
  <si>
    <r>
      <t>Non-Mineral Waste by Composition in Metric Tonnes (t) — 2022</t>
    </r>
    <r>
      <rPr>
        <b/>
        <vertAlign val="superscript"/>
        <sz val="10"/>
        <rFont val="Arial"/>
        <family val="2"/>
      </rPr>
      <t>(1)</t>
    </r>
  </si>
  <si>
    <r>
      <t>Detailed Health and Safety Performance in 2022 - Teck Total</t>
    </r>
    <r>
      <rPr>
        <b/>
        <vertAlign val="superscript"/>
        <sz val="10"/>
        <color rgb="FF000000"/>
        <rFont val="Arial"/>
        <family val="2"/>
      </rPr>
      <t>(1)</t>
    </r>
  </si>
  <si>
    <r>
      <t>Detailed Health and Safety Performance in 2022 - Teck Operated</t>
    </r>
    <r>
      <rPr>
        <b/>
        <vertAlign val="superscript"/>
        <sz val="10"/>
        <color rgb="FF000000"/>
        <rFont val="Arial"/>
        <family val="2"/>
      </rPr>
      <t>(1)</t>
    </r>
  </si>
  <si>
    <t>2022 Total Recordable Injury Frequency (by scope)</t>
  </si>
  <si>
    <t>Workforce by Employment Level (as of December 31, 2022)</t>
  </si>
  <si>
    <r>
      <t>Global Workforce in 2022 (as of December 31, 2022)</t>
    </r>
    <r>
      <rPr>
        <b/>
        <vertAlign val="superscript"/>
        <sz val="10"/>
        <color theme="1"/>
        <rFont val="Arial"/>
        <family val="2"/>
      </rPr>
      <t>(1)</t>
    </r>
    <r>
      <rPr>
        <b/>
        <sz val="10"/>
        <color theme="1"/>
        <rFont val="Arial"/>
        <family val="2"/>
      </rPr>
      <t xml:space="preserve"> </t>
    </r>
  </si>
  <si>
    <t>2022</t>
  </si>
  <si>
    <r>
      <t>New Hires by Age Group, Country and Gender in 2022</t>
    </r>
    <r>
      <rPr>
        <b/>
        <vertAlign val="superscript"/>
        <sz val="10"/>
        <rFont val="Arial"/>
        <family val="2"/>
      </rPr>
      <t>(1)</t>
    </r>
  </si>
  <si>
    <t>Our 2022 tax data will be available in early 2024.</t>
  </si>
  <si>
    <r>
      <t>2021 Country-By-Country Reporting (In CAD$ Millions except for Number of Employees)</t>
    </r>
    <r>
      <rPr>
        <b/>
        <vertAlign val="superscript"/>
        <sz val="10"/>
        <color theme="1"/>
        <rFont val="Arial"/>
        <family val="2"/>
      </rPr>
      <t>(1),(2),(3),(4),(5),(6),(7),(8)</t>
    </r>
  </si>
  <si>
    <t>Operation </t>
  </si>
  <si>
    <t>Coal </t>
  </si>
  <si>
    <t>Canada </t>
  </si>
  <si>
    <t>Cardinal River </t>
  </si>
  <si>
    <t>O'Chiese First Nation </t>
  </si>
  <si>
    <t>Interim Funding and Engagement Agreement </t>
  </si>
  <si>
    <t>2022 </t>
  </si>
  <si>
    <t>Copper </t>
  </si>
  <si>
    <t>Highland Valley Copper </t>
  </si>
  <si>
    <t>Cook’s Ferry Indian Band </t>
  </si>
  <si>
    <t>Spatsum Pumphouse Agreement </t>
  </si>
  <si>
    <t>Highland Valley Reserves Legacy Agreement </t>
  </si>
  <si>
    <t>Chile </t>
  </si>
  <si>
    <t>QB2 </t>
  </si>
  <si>
    <t>Asociación Indígena Sueño Hecho Realidad </t>
  </si>
  <si>
    <t>Collaboration Protocol </t>
  </si>
  <si>
    <t>Asociación Aymara Hijos del Wilq'e </t>
  </si>
  <si>
    <t>Implementation Protocol </t>
  </si>
  <si>
    <t>Project </t>
  </si>
  <si>
    <t>Fording River Extension </t>
  </si>
  <si>
    <t>Shuswap Indian Band </t>
  </si>
  <si>
    <t>Memorandum of Understanding  </t>
  </si>
  <si>
    <t>Exploration  </t>
  </si>
  <si>
    <t>Peru  </t>
  </si>
  <si>
    <t>Quellopunta </t>
  </si>
  <si>
    <t>Sacsaquero </t>
  </si>
  <si>
    <t>Drilling activities execution authorization agreement </t>
  </si>
  <si>
    <t>Peru </t>
  </si>
  <si>
    <t>Pilpichaca </t>
  </si>
  <si>
    <t>2022  </t>
  </si>
  <si>
    <t> Peru </t>
  </si>
  <si>
    <t>Antamayo </t>
  </si>
  <si>
    <t>Flor de Cantu </t>
  </si>
  <si>
    <t>Tassa </t>
  </si>
  <si>
    <t>Permit to gather information for the preparation of DIA (environmental instrument) </t>
  </si>
  <si>
    <t>Colla Runa Urka  </t>
  </si>
  <si>
    <t>Exploration Agreement </t>
  </si>
  <si>
    <t>Sierra Fraga </t>
  </si>
  <si>
    <t>Colla Chiyagua </t>
  </si>
  <si>
    <t>Colla Geoxcultuxial </t>
  </si>
  <si>
    <t>Colla Diego de Almagro </t>
  </si>
  <si>
    <t>Exploración Distrital (2022-2024) 
Campaña de Perforación (2022-2023) </t>
  </si>
  <si>
    <t>2022 Breakdown of Economic Value Generated and Distributed (millions)</t>
  </si>
  <si>
    <t>For the Year Ended December 31, 2021(In CAD$ millions)</t>
  </si>
  <si>
    <t>For the Year Ended December 31, 2021 (In CAD$ millions)</t>
  </si>
  <si>
    <t>Summary of All Entities in 2021</t>
  </si>
  <si>
    <t xml:space="preserve">                                   -  </t>
  </si>
  <si>
    <t xml:space="preserve"> -   </t>
  </si>
  <si>
    <t xml:space="preserve">-   </t>
  </si>
  <si>
    <r>
      <t>Hazardous and Non-Hazardous Waste (tonnes)</t>
    </r>
    <r>
      <rPr>
        <b/>
        <vertAlign val="superscript"/>
        <sz val="10"/>
        <color theme="1"/>
        <rFont val="Arial"/>
        <family val="2"/>
      </rPr>
      <t>(1),(2),(3)</t>
    </r>
    <r>
      <rPr>
        <b/>
        <sz val="10"/>
        <color theme="1"/>
        <rFont val="Arial"/>
        <family val="2"/>
      </rPr>
      <t xml:space="preserve"> - 2015-2020</t>
    </r>
  </si>
  <si>
    <r>
      <t>Number of Local Employees by Operation</t>
    </r>
    <r>
      <rPr>
        <vertAlign val="superscript"/>
        <sz val="10"/>
        <color theme="1"/>
        <rFont val="Arial"/>
        <family val="2"/>
      </rPr>
      <t>(1)</t>
    </r>
  </si>
  <si>
    <t>(1) “Local” is defined as persons or groups of persons living and/or working in any areas that are economically, socially or environmentally impacted (positively or negatively) by an organization’s operations. The community can range from persons living adjacent to operations to isolated settlements at a distance from operations, but when individuals are still likely to be affected by operations. Local employees and suppliers are defined as those based in the host province (Canada), state (US) or region (Chile). The operations whose areas of influence (AOI) include out-of-province/state communities are included in the definition of "local".</t>
  </si>
  <si>
    <r>
      <t>2017</t>
    </r>
    <r>
      <rPr>
        <b/>
        <vertAlign val="superscript"/>
        <sz val="10"/>
        <color theme="1"/>
        <rFont val="Arial"/>
        <family val="2"/>
      </rPr>
      <t>(2)</t>
    </r>
  </si>
  <si>
    <r>
      <t>2016</t>
    </r>
    <r>
      <rPr>
        <b/>
        <vertAlign val="superscript"/>
        <sz val="10"/>
        <color theme="1"/>
        <rFont val="Arial"/>
        <family val="2"/>
      </rPr>
      <t>(2)</t>
    </r>
  </si>
  <si>
    <r>
      <t>Percentage of Senior Management Roles Filled by Locals</t>
    </r>
    <r>
      <rPr>
        <vertAlign val="superscript"/>
        <sz val="10"/>
        <color theme="1"/>
        <rFont val="Arial"/>
        <family val="2"/>
      </rPr>
      <t>(1),(2)</t>
    </r>
  </si>
  <si>
    <t>(2) Senior management is defined as employees at bands 10 or higher.</t>
  </si>
  <si>
    <r>
      <t>Quebrada Blanca</t>
    </r>
    <r>
      <rPr>
        <vertAlign val="superscript"/>
        <sz val="10"/>
        <color theme="1"/>
        <rFont val="Arial"/>
        <family val="2"/>
      </rPr>
      <t>(4)</t>
    </r>
  </si>
  <si>
    <t>(4) Does not include employment for QB2 project.</t>
  </si>
  <si>
    <r>
      <t xml:space="preserve">Percentage of Spending on Local Suppliers </t>
    </r>
    <r>
      <rPr>
        <b/>
        <vertAlign val="superscript"/>
        <sz val="10"/>
        <color theme="1"/>
        <rFont val="Arial"/>
        <family val="2"/>
      </rPr>
      <t>(1)</t>
    </r>
  </si>
  <si>
    <t xml:space="preserve">(2) Includes Calgary, Santiago, Spokane, Toronto, Beijing, Richmond and Vancouver offices as well as resource development projects (Frontier, Galore Creek,Zafranal, San Nicolás, NewRange Copper Nickel (previously Mesaba and NorthMet) and Schaft Creek and all legacy sites. It also includes company-wide donations under the Team Teck Community Giving employee donation matching program. Numbers have been restated to include Duck Pond from 2018-2020. </t>
  </si>
  <si>
    <t>(4) Teck has a global exploration presence. See our website for details: https://www.teck.com/operations/global/exploration/exploration/.</t>
  </si>
  <si>
    <r>
      <t>Exploration</t>
    </r>
    <r>
      <rPr>
        <vertAlign val="superscript"/>
        <sz val="10"/>
        <color rgb="FF000000"/>
        <rFont val="Arial"/>
        <family val="2"/>
      </rPr>
      <t>(4)</t>
    </r>
  </si>
  <si>
    <r>
      <t>2022</t>
    </r>
    <r>
      <rPr>
        <b/>
        <vertAlign val="superscript"/>
        <sz val="10"/>
        <color rgb="FF000000"/>
        <rFont val="Arial"/>
        <family val="2"/>
      </rPr>
      <t>(1)</t>
    </r>
  </si>
  <si>
    <r>
      <t>2020</t>
    </r>
    <r>
      <rPr>
        <b/>
        <vertAlign val="superscript"/>
        <sz val="10"/>
        <color theme="1"/>
        <rFont val="Arial"/>
        <family val="2"/>
      </rPr>
      <t>(3)</t>
    </r>
  </si>
  <si>
    <t>(2) In 2021, this included payments from the CleanBC Industry Fund and the Student Work Placement Program. See the Business Ethics section of our 2021 Sustainability Report for more details</t>
  </si>
  <si>
    <t>(3) In 2020, this included payments from the CleanBC Industry Fund and the Student Work Placement Program. See the Business Ethics section of our 2020 Sustainability Report for more details</t>
  </si>
  <si>
    <t>60,927 </t>
  </si>
  <si>
    <r>
      <t>Global Workforce by Age and Gender (as of December 31, 2022)</t>
    </r>
    <r>
      <rPr>
        <b/>
        <vertAlign val="superscript"/>
        <sz val="10"/>
        <rFont val="Arial"/>
        <family val="2"/>
      </rPr>
      <t>(1)</t>
    </r>
  </si>
  <si>
    <t>Unmapped</t>
  </si>
  <si>
    <t>(2) Return to work rate is the total number of employees who returned to work after parental leave, expressed as a percentage of total number of employees due to return to work after taking parental leave. A percentage over 100% indicates that the number of employees who returned from parental leave in a reported year is greater than the number of employees who took parental leave that same year.</t>
  </si>
  <si>
    <t>(1) Figures have been restated due to calculation errors.</t>
  </si>
  <si>
    <r>
      <t>35</t>
    </r>
    <r>
      <rPr>
        <b/>
        <vertAlign val="superscript"/>
        <sz val="10"/>
        <rFont val="Arial"/>
        <family val="2"/>
      </rPr>
      <t>(1)</t>
    </r>
  </si>
  <si>
    <r>
      <t>38</t>
    </r>
    <r>
      <rPr>
        <b/>
        <vertAlign val="superscript"/>
        <sz val="10"/>
        <rFont val="Arial"/>
        <family val="2"/>
      </rPr>
      <t>(1)</t>
    </r>
  </si>
  <si>
    <r>
      <t>46</t>
    </r>
    <r>
      <rPr>
        <b/>
        <vertAlign val="superscript"/>
        <sz val="10"/>
        <rFont val="Arial"/>
        <family val="2"/>
      </rPr>
      <t>(1)</t>
    </r>
  </si>
  <si>
    <t>(1) Senior management includes officers at Teck other than the Chair and Vice-Chair of the Board.</t>
  </si>
  <si>
    <t>1.9 : 1</t>
  </si>
  <si>
    <t>2.3 : 1</t>
  </si>
  <si>
    <t>1.8 : 1</t>
  </si>
  <si>
    <t>Annual Total Compensation Ratio</t>
  </si>
  <si>
    <t>Percentage Increase in Annual Total Compensation Ratio</t>
  </si>
  <si>
    <r>
      <t>Median of All Employees</t>
    </r>
    <r>
      <rPr>
        <b/>
        <vertAlign val="superscript"/>
        <sz val="10"/>
        <color rgb="FF000000"/>
        <rFont val="Arial"/>
        <family val="2"/>
      </rPr>
      <t>(3)</t>
    </r>
  </si>
  <si>
    <t>0.25 : 1</t>
  </si>
  <si>
    <t>113:1</t>
  </si>
  <si>
    <r>
      <t xml:space="preserve">Annual Total Compensation Ratio (As of December 31, 2022) </t>
    </r>
    <r>
      <rPr>
        <b/>
        <vertAlign val="superscript"/>
        <sz val="10"/>
        <color theme="1"/>
        <rFont val="Arial"/>
        <family val="2"/>
      </rPr>
      <t>(1),(2),(3)</t>
    </r>
  </si>
  <si>
    <r>
      <t>Ratio of Land Conserved or Rehabilitated vs. Disturbed</t>
    </r>
    <r>
      <rPr>
        <b/>
        <vertAlign val="superscript"/>
        <sz val="10"/>
        <color theme="1"/>
        <rFont val="Arial"/>
        <family val="2"/>
      </rPr>
      <t>(1)</t>
    </r>
  </si>
  <si>
    <t>Area of land conserved or rehabilitated vs. land disturbed since 2020 (ha)</t>
  </si>
  <si>
    <t>Ratio of area land conserved or rehabilitated vs. land disturbed since 2020</t>
  </si>
  <si>
    <t>14,198 : 1,675</t>
  </si>
  <si>
    <t>345 : 1,343</t>
  </si>
  <si>
    <t>149 : 965</t>
  </si>
  <si>
    <t>9 : 1</t>
  </si>
  <si>
    <t>1 : 4</t>
  </si>
  <si>
    <t>1 : 7</t>
  </si>
  <si>
    <t>(1)	The area of land conserved or reclaimed includes land conserved, protected, and restored through partnerships with third-party organizations, conserved on site, and rehabilitated or reclaimed previously disturbed land.</t>
  </si>
  <si>
    <r>
      <t>Scope 1 and Scope 2 GHG Emissions by Fuel Type</t>
    </r>
    <r>
      <rPr>
        <b/>
        <vertAlign val="superscript"/>
        <sz val="10"/>
        <color theme="1"/>
        <rFont val="Arial"/>
        <family val="2"/>
      </rPr>
      <t>(1),(2),(3),(4)</t>
    </r>
  </si>
  <si>
    <r>
      <t>Total Emissions (kilotonnes CO</t>
    </r>
    <r>
      <rPr>
        <b/>
        <vertAlign val="subscript"/>
        <sz val="10"/>
        <color theme="1"/>
        <rFont val="Arial"/>
        <family val="2"/>
      </rPr>
      <t>2</t>
    </r>
    <r>
      <rPr>
        <b/>
        <sz val="10"/>
        <color theme="1"/>
        <rFont val="Arial"/>
        <family val="2"/>
      </rPr>
      <t>e)</t>
    </r>
    <r>
      <rPr>
        <b/>
        <vertAlign val="superscript"/>
        <sz val="10"/>
        <color theme="1"/>
        <rFont val="Arial"/>
        <family val="2"/>
      </rPr>
      <t>(1),(2),(3)</t>
    </r>
  </si>
  <si>
    <r>
      <t>69</t>
    </r>
    <r>
      <rPr>
        <vertAlign val="superscript"/>
        <sz val="10"/>
        <rFont val="Arial"/>
        <family val="2"/>
      </rPr>
      <t>(4)</t>
    </r>
  </si>
  <si>
    <t>Facility name</t>
  </si>
  <si>
    <t>Ownership status</t>
  </si>
  <si>
    <t>Operational status</t>
  </si>
  <si>
    <t>Construction Method</t>
  </si>
  <si>
    <t>Maximum permitted storage capacity in million tonnes</t>
  </si>
  <si>
    <t>Current amount of tailings stored in million tonnes</t>
  </si>
  <si>
    <t>Consequence classification</t>
  </si>
  <si>
    <t>Date of the most recent independent technical review</t>
  </si>
  <si>
    <t>Material findings</t>
  </si>
  <si>
    <t>Mitigation measurements</t>
  </si>
  <si>
    <t>Site specific EPRP</t>
  </si>
  <si>
    <t>Tailings</t>
  </si>
  <si>
    <r>
      <t>Water reuse/recycle in operations</t>
    </r>
    <r>
      <rPr>
        <vertAlign val="superscript"/>
        <sz val="10"/>
        <rFont val="Arial"/>
        <family val="2"/>
      </rPr>
      <t>(4)</t>
    </r>
  </si>
  <si>
    <t>(1)    Water withdrawal is water that enters the operational water system and is used to supply the operational water demands. It was previously called ‘water withdrawal for use’ or ‘new water use’.</t>
  </si>
  <si>
    <r>
      <t>(2)</t>
    </r>
    <r>
      <rPr>
        <sz val="7"/>
        <color rgb="FF000000"/>
        <rFont val="Times New Roman"/>
        <family val="1"/>
      </rPr>
      <t xml:space="preserve">     </t>
    </r>
    <r>
      <rPr>
        <sz val="8"/>
        <color rgb="FF000000"/>
        <rFont val="Arial"/>
        <family val="2"/>
      </rPr>
      <t>Other Managed Water is water that is actively managed without intent to supply the operational water demands. It was previously called ‘water withdrawal discharged without use’.</t>
    </r>
  </si>
  <si>
    <r>
      <t>(3)</t>
    </r>
    <r>
      <rPr>
        <sz val="7"/>
        <color rgb="FF000000"/>
        <rFont val="Times New Roman"/>
        <family val="1"/>
      </rPr>
      <t xml:space="preserve">     </t>
    </r>
    <r>
      <rPr>
        <sz val="8"/>
        <color rgb="FF000000"/>
        <rFont val="Arial"/>
        <family val="2"/>
      </rPr>
      <t>Total water use is the sum of water withdrawals and water reused/recycled.</t>
    </r>
  </si>
  <si>
    <t>(4)   Mining operations only</t>
  </si>
  <si>
    <r>
      <t>(1)</t>
    </r>
    <r>
      <rPr>
        <sz val="7"/>
        <color rgb="FF000000"/>
        <rFont val="Arial"/>
        <family val="2"/>
      </rPr>
      <t xml:space="preserve">     </t>
    </r>
    <r>
      <rPr>
        <sz val="8"/>
        <color rgb="FF000000"/>
        <rFont val="Arial"/>
        <family val="2"/>
      </rPr>
      <t>Water Stress: Water-stressed areas lack the ability to meet human and ecological demands for fresh water. Water stress components include water availability, quality and accessibility. The proportion of sites in water-stressed areas is 25%. WRI Aqueduct Water Risk Atlas was used to assess water stress.</t>
    </r>
  </si>
  <si>
    <r>
      <t>(2)</t>
    </r>
    <r>
      <rPr>
        <sz val="7"/>
        <color rgb="FF000000"/>
        <rFont val="Arial"/>
        <family val="2"/>
      </rPr>
      <t xml:space="preserve">     </t>
    </r>
    <r>
      <rPr>
        <sz val="8"/>
        <color rgb="FF000000"/>
        <rFont val="Arial"/>
        <family val="2"/>
      </rPr>
      <t>High-Quality Water: Water that has a high socio-environmental value with multiple beneficial uses (e.g., potable, agricultural, recreational, amenity) and that may require minimal to moderate level of treatment to meet appropriate drinking water standards.</t>
    </r>
  </si>
  <si>
    <r>
      <t>(3)</t>
    </r>
    <r>
      <rPr>
        <sz val="7"/>
        <color rgb="FF000000"/>
        <rFont val="Arial"/>
        <family val="2"/>
      </rPr>
      <t xml:space="preserve">     </t>
    </r>
    <r>
      <rPr>
        <sz val="8"/>
        <color rgb="FF000000"/>
        <rFont val="Arial"/>
        <family val="2"/>
      </rPr>
      <t>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r>
  </si>
  <si>
    <r>
      <t>(6) Operational water use intensity is the volume of operational water use (m</t>
    </r>
    <r>
      <rPr>
        <vertAlign val="superscript"/>
        <sz val="8"/>
        <color rgb="FF000000"/>
        <rFont val="Arial"/>
        <family val="2"/>
      </rPr>
      <t>3</t>
    </r>
    <r>
      <rPr>
        <sz val="8"/>
        <color rgb="FF000000"/>
        <rFont val="Arial"/>
        <family val="2"/>
      </rPr>
      <t>) per tonne of raw coal or ore processed</t>
    </r>
  </si>
  <si>
    <r>
      <t>(7) New water use intensity is the volume of new water use (m</t>
    </r>
    <r>
      <rPr>
        <vertAlign val="superscript"/>
        <sz val="8"/>
        <color rgb="FF000000"/>
        <rFont val="Arial"/>
        <family val="2"/>
      </rPr>
      <t>3</t>
    </r>
    <r>
      <rPr>
        <sz val="8"/>
        <color rgb="FF000000"/>
        <rFont val="Arial"/>
        <family val="2"/>
      </rPr>
      <t>) per tonne of material processed</t>
    </r>
  </si>
  <si>
    <r>
      <t>Water reuse/recycle in operations</t>
    </r>
    <r>
      <rPr>
        <vertAlign val="superscript"/>
        <sz val="10"/>
        <rFont val="Arial"/>
        <family val="2"/>
      </rPr>
      <t>(8)</t>
    </r>
  </si>
  <si>
    <t>(8) Mining operations only</t>
  </si>
  <si>
    <r>
      <t>(6)</t>
    </r>
    <r>
      <rPr>
        <sz val="7"/>
        <color rgb="FF000000"/>
        <rFont val="Arial"/>
        <family val="2"/>
      </rPr>
      <t xml:space="preserve">  </t>
    </r>
    <r>
      <rPr>
        <sz val="8"/>
        <color rgb="FF000000"/>
        <rFont val="Arial"/>
        <family val="2"/>
      </rPr>
      <t>High-Quality Water: Water that has a high socio-environmental value with multiple beneficial uses (e.g., potable, agricultural, recreational, amenity) and that may require minimal to moderate level of treatment to meet appropriate drinking water standards.</t>
    </r>
  </si>
  <si>
    <r>
      <t>(7)</t>
    </r>
    <r>
      <rPr>
        <sz val="7"/>
        <color rgb="FF000000"/>
        <rFont val="Arial"/>
        <family val="2"/>
      </rPr>
      <t xml:space="preserve">  </t>
    </r>
    <r>
      <rPr>
        <sz val="8"/>
        <color rgb="FF000000"/>
        <rFont val="Arial"/>
        <family val="2"/>
      </rPr>
      <t>Low-Quality Water: Water that has lower socio-environmental value with lower potential for multiple beneficial uses, excluding adapted ecosystems (e.g., industrial, wastewater and seawater), and that would require significant treatment to raise quality to appropriate drinking water standards.</t>
    </r>
  </si>
  <si>
    <r>
      <t xml:space="preserve">(1) </t>
    </r>
    <r>
      <rPr>
        <sz val="7"/>
        <color rgb="FF000000"/>
        <rFont val="Arial"/>
        <family val="2"/>
      </rPr>
      <t>V</t>
    </r>
    <r>
      <rPr>
        <sz val="8"/>
        <color rgb="FF000000"/>
        <rFont val="Arial"/>
        <family val="2"/>
      </rPr>
      <t>olume of water discharged without treatment and to a destination other than a third party.</t>
    </r>
  </si>
  <si>
    <r>
      <t xml:space="preserve">(2) </t>
    </r>
    <r>
      <rPr>
        <sz val="7"/>
        <color rgb="FF000000"/>
        <rFont val="Arial"/>
        <family val="2"/>
      </rPr>
      <t>V</t>
    </r>
    <r>
      <rPr>
        <sz val="8"/>
        <color rgb="FF000000"/>
        <rFont val="Arial"/>
        <family val="2"/>
      </rPr>
      <t>olume of water discharged to a third party which may then treat it.</t>
    </r>
  </si>
  <si>
    <r>
      <t>(3)</t>
    </r>
    <r>
      <rPr>
        <sz val="7"/>
        <color rgb="FF000000"/>
        <rFont val="Arial"/>
        <family val="2"/>
      </rPr>
      <t> T</t>
    </r>
    <r>
      <rPr>
        <sz val="8"/>
        <color rgb="FF000000"/>
        <rFont val="Arial"/>
        <family val="2"/>
      </rPr>
      <t>he physical removal of suspended solids and floating material. Treated discharge is then sent to a destination other than a third party.</t>
    </r>
  </si>
  <si>
    <r>
      <t>204</t>
    </r>
    <r>
      <rPr>
        <vertAlign val="superscript"/>
        <sz val="10"/>
        <rFont val="Arial"/>
        <family val="2"/>
      </rPr>
      <t>(4)</t>
    </r>
  </si>
  <si>
    <r>
      <t>298</t>
    </r>
    <r>
      <rPr>
        <vertAlign val="superscript"/>
        <sz val="10"/>
        <rFont val="Arial"/>
        <family val="2"/>
      </rPr>
      <t>(4)</t>
    </r>
  </si>
  <si>
    <r>
      <t>285</t>
    </r>
    <r>
      <rPr>
        <vertAlign val="superscript"/>
        <sz val="10"/>
        <rFont val="Arial"/>
        <family val="2"/>
      </rPr>
      <t>(4)</t>
    </r>
  </si>
  <si>
    <r>
      <t>2,920</t>
    </r>
    <r>
      <rPr>
        <b/>
        <vertAlign val="superscript"/>
        <sz val="10"/>
        <rFont val="Arial"/>
        <family val="2"/>
      </rPr>
      <t>(4)</t>
    </r>
    <r>
      <rPr>
        <b/>
        <sz val="10"/>
        <rFont val="Arial"/>
        <family val="2"/>
      </rPr>
      <t xml:space="preserve"> </t>
    </r>
  </si>
  <si>
    <r>
      <t>2,843</t>
    </r>
    <r>
      <rPr>
        <b/>
        <vertAlign val="superscript"/>
        <sz val="10"/>
        <rFont val="Arial"/>
        <family val="2"/>
      </rPr>
      <t>(4)</t>
    </r>
    <r>
      <rPr>
        <b/>
        <sz val="10"/>
        <rFont val="Arial"/>
        <family val="2"/>
      </rPr>
      <t xml:space="preserve"> </t>
    </r>
  </si>
  <si>
    <r>
      <t>3,310</t>
    </r>
    <r>
      <rPr>
        <b/>
        <vertAlign val="superscript"/>
        <sz val="10"/>
        <rFont val="Arial"/>
        <family val="2"/>
      </rPr>
      <t>(4)</t>
    </r>
  </si>
  <si>
    <r>
      <t>3,274</t>
    </r>
    <r>
      <rPr>
        <b/>
        <vertAlign val="superscript"/>
        <sz val="10"/>
        <rFont val="Arial"/>
        <family val="2"/>
      </rPr>
      <t>(4)</t>
    </r>
  </si>
  <si>
    <r>
      <t>3,307</t>
    </r>
    <r>
      <rPr>
        <b/>
        <vertAlign val="superscript"/>
        <sz val="10"/>
        <rFont val="Arial"/>
        <family val="2"/>
      </rPr>
      <t>(4)</t>
    </r>
  </si>
  <si>
    <r>
      <t>509</t>
    </r>
    <r>
      <rPr>
        <vertAlign val="superscript"/>
        <sz val="10"/>
        <color theme="1"/>
        <rFont val="Arial"/>
        <family val="2"/>
      </rPr>
      <t>(1)</t>
    </r>
  </si>
  <si>
    <t xml:space="preserve">(1) The decrease in cumulative reductions in GHG emissions from the 2021 to the 2022 year relates to the restructuring of the QB2 power purchase agreement. </t>
  </si>
  <si>
    <r>
      <t>1.57</t>
    </r>
    <r>
      <rPr>
        <vertAlign val="superscript"/>
        <sz val="10"/>
        <color theme="1"/>
        <rFont val="Arial"/>
        <family val="2"/>
      </rPr>
      <t>(2)</t>
    </r>
  </si>
  <si>
    <r>
      <t>2.19</t>
    </r>
    <r>
      <rPr>
        <vertAlign val="superscript"/>
        <sz val="10"/>
        <color theme="1"/>
        <rFont val="Arial"/>
        <family val="2"/>
      </rPr>
      <t>(2)</t>
    </r>
  </si>
  <si>
    <r>
      <t>3,012</t>
    </r>
    <r>
      <rPr>
        <vertAlign val="superscript"/>
        <sz val="10"/>
        <color theme="1"/>
        <rFont val="Arial"/>
        <family val="2"/>
      </rPr>
      <t>(3)</t>
    </r>
  </si>
  <si>
    <r>
      <t>2,934</t>
    </r>
    <r>
      <rPr>
        <vertAlign val="superscript"/>
        <sz val="10"/>
        <rFont val="Arial"/>
        <family val="2"/>
      </rPr>
      <t>(3)</t>
    </r>
  </si>
  <si>
    <r>
      <t>69</t>
    </r>
    <r>
      <rPr>
        <vertAlign val="superscript"/>
        <sz val="10"/>
        <color theme="1"/>
        <rFont val="Arial"/>
        <family val="2"/>
      </rPr>
      <t>(3)</t>
    </r>
  </si>
  <si>
    <r>
      <t>204</t>
    </r>
    <r>
      <rPr>
        <vertAlign val="superscript"/>
        <sz val="10"/>
        <color theme="1"/>
        <rFont val="Arial"/>
        <family val="2"/>
      </rPr>
      <t>(3)</t>
    </r>
  </si>
  <si>
    <r>
      <t>298</t>
    </r>
    <r>
      <rPr>
        <vertAlign val="superscript"/>
        <sz val="10"/>
        <color theme="1"/>
        <rFont val="Arial"/>
        <family val="2"/>
      </rPr>
      <t>(3)</t>
    </r>
  </si>
  <si>
    <r>
      <t>340</t>
    </r>
    <r>
      <rPr>
        <vertAlign val="superscript"/>
        <sz val="10"/>
        <rFont val="Arial"/>
        <family val="2"/>
      </rPr>
      <t>(3)</t>
    </r>
  </si>
  <si>
    <r>
      <t>285</t>
    </r>
    <r>
      <rPr>
        <vertAlign val="superscript"/>
        <sz val="10"/>
        <rFont val="Arial"/>
        <family val="2"/>
      </rPr>
      <t>(3)</t>
    </r>
  </si>
  <si>
    <r>
      <t>2,920</t>
    </r>
    <r>
      <rPr>
        <vertAlign val="superscript"/>
        <sz val="10"/>
        <color theme="1"/>
        <rFont val="Arial"/>
        <family val="2"/>
      </rPr>
      <t>(3)</t>
    </r>
  </si>
  <si>
    <r>
      <t>2,843</t>
    </r>
    <r>
      <rPr>
        <vertAlign val="superscript"/>
        <sz val="10"/>
        <color theme="1"/>
        <rFont val="Arial"/>
        <family val="2"/>
      </rPr>
      <t>(3)</t>
    </r>
  </si>
  <si>
    <r>
      <t>3,274</t>
    </r>
    <r>
      <rPr>
        <vertAlign val="superscript"/>
        <sz val="10"/>
        <rFont val="Arial"/>
        <family val="2"/>
      </rPr>
      <t>(3)</t>
    </r>
  </si>
  <si>
    <r>
      <t>3,307</t>
    </r>
    <r>
      <rPr>
        <vertAlign val="superscript"/>
        <sz val="10"/>
        <rFont val="Arial"/>
        <family val="2"/>
      </rPr>
      <t>(3)</t>
    </r>
  </si>
  <si>
    <t>(3) Figures have been restated due to changes in third-party emission factors.</t>
  </si>
  <si>
    <t>(4) Carbon dioxide equivalent values calculated using Intergovernmental Panel on Climate Change’s Fourth Assessment Report (AR4) Global Warming Potential (GWP) factors</t>
  </si>
  <si>
    <t>(5) Carbon dioxide equivalent values calculated using Intergovernmental Panel on Climate Change’s Fourth Assessment Report (AR4) Global Warming Potential (GWP) factors</t>
  </si>
  <si>
    <r>
      <t>2021</t>
    </r>
    <r>
      <rPr>
        <b/>
        <vertAlign val="superscript"/>
        <sz val="10"/>
        <color theme="1"/>
        <rFont val="Arial"/>
        <family val="2"/>
      </rPr>
      <t>(3)</t>
    </r>
  </si>
  <si>
    <r>
      <t>2019</t>
    </r>
    <r>
      <rPr>
        <b/>
        <vertAlign val="superscript"/>
        <sz val="10"/>
        <color theme="1"/>
        <rFont val="Arial"/>
        <family val="2"/>
      </rPr>
      <t>(3)</t>
    </r>
  </si>
  <si>
    <r>
      <t>Area Reclaimed and Disturbed</t>
    </r>
    <r>
      <rPr>
        <vertAlign val="superscript"/>
        <sz val="10"/>
        <color theme="1"/>
        <rFont val="Arial"/>
        <family val="2"/>
      </rPr>
      <t xml:space="preserve"> (1),(2)</t>
    </r>
  </si>
  <si>
    <r>
      <t>2018</t>
    </r>
    <r>
      <rPr>
        <b/>
        <vertAlign val="superscript"/>
        <sz val="10"/>
        <color theme="1"/>
        <rFont val="Arial"/>
        <family val="2"/>
      </rPr>
      <t>(3)</t>
    </r>
  </si>
  <si>
    <r>
      <t>24,914</t>
    </r>
    <r>
      <rPr>
        <vertAlign val="superscript"/>
        <sz val="10"/>
        <color theme="1"/>
        <rFont val="Arial"/>
        <family val="2"/>
      </rPr>
      <t>(4)</t>
    </r>
  </si>
  <si>
    <r>
      <t>23,922</t>
    </r>
    <r>
      <rPr>
        <vertAlign val="superscript"/>
        <sz val="10"/>
        <color theme="1"/>
        <rFont val="Arial"/>
        <family val="2"/>
      </rPr>
      <t>(4)</t>
    </r>
  </si>
  <si>
    <r>
      <t>23,449</t>
    </r>
    <r>
      <rPr>
        <vertAlign val="superscript"/>
        <sz val="10"/>
        <color theme="1"/>
        <rFont val="Arial"/>
        <family val="2"/>
      </rPr>
      <t>(4)</t>
    </r>
  </si>
  <si>
    <r>
      <t>6,100</t>
    </r>
    <r>
      <rPr>
        <vertAlign val="superscript"/>
        <sz val="10"/>
        <color theme="1"/>
        <rFont val="Arial"/>
        <family val="2"/>
      </rPr>
      <t>(4)</t>
    </r>
  </si>
  <si>
    <r>
      <t>29,549</t>
    </r>
    <r>
      <rPr>
        <b/>
        <vertAlign val="superscript"/>
        <sz val="10"/>
        <color theme="1"/>
        <rFont val="Arial"/>
        <family val="2"/>
      </rPr>
      <t>(4)</t>
    </r>
  </si>
  <si>
    <r>
      <t>5,878</t>
    </r>
    <r>
      <rPr>
        <vertAlign val="superscript"/>
        <sz val="10"/>
        <color theme="1"/>
        <rFont val="Arial"/>
        <family val="2"/>
      </rPr>
      <t>(4)</t>
    </r>
  </si>
  <si>
    <r>
      <t>5,705</t>
    </r>
    <r>
      <rPr>
        <vertAlign val="superscript"/>
        <sz val="10"/>
        <color theme="1"/>
        <rFont val="Arial"/>
        <family val="2"/>
      </rPr>
      <t>(4)</t>
    </r>
  </si>
  <si>
    <t>(3) Includes data from our active operations, as well as our Cardinal River mine, Coal Mountain mine and Pend Oreille mine. Does not include Duck Pond mine.</t>
  </si>
  <si>
    <t xml:space="preserve">(4) Quebrada Blanca Phase 2 project data has been included, as it was an active project with land disturbance. </t>
  </si>
  <si>
    <r>
      <t>1,731</t>
    </r>
    <r>
      <rPr>
        <vertAlign val="superscript"/>
        <sz val="10"/>
        <rFont val="Arial"/>
        <family val="2"/>
      </rPr>
      <t>(5)</t>
    </r>
  </si>
  <si>
    <t>(1) In 2021, we aligned our reporting to the GRI 306 (2020) Waste Standard, and as such may not be comparable with previous years activities.</t>
  </si>
  <si>
    <r>
      <t>0</t>
    </r>
    <r>
      <rPr>
        <vertAlign val="superscript"/>
        <sz val="10"/>
        <rFont val="Arial"/>
        <family val="2"/>
      </rPr>
      <t>(5)</t>
    </r>
  </si>
  <si>
    <r>
      <t>Process Safety Events - Teck-Operated</t>
    </r>
    <r>
      <rPr>
        <b/>
        <vertAlign val="superscript"/>
        <sz val="10"/>
        <color rgb="FF000000"/>
        <rFont val="Arial"/>
        <family val="2"/>
      </rPr>
      <t>(1)</t>
    </r>
  </si>
  <si>
    <r>
      <t>Hearing Loss</t>
    </r>
    <r>
      <rPr>
        <vertAlign val="superscript"/>
        <sz val="10"/>
        <rFont val="Arial"/>
        <family val="2"/>
      </rPr>
      <t>(4)</t>
    </r>
  </si>
  <si>
    <t>(1) Total number of new significant disputes arising during the yearly reporting period and relating to land use and the customary rights of local communities and Indigenous Peoples at Teck sites.</t>
  </si>
  <si>
    <t>(1) Our feedback system allows for multiple labels to be assigned to each grievance/feedback. For the purpose of this table, we have chosen the primary label assigned by our community relations practitioners.</t>
  </si>
  <si>
    <t>(2) In 2022, this included payments from the CleanBC Industry Fund and the Student Work Placement Program. See the Business Ethics section of our 2022 Sustainability Report for more details</t>
  </si>
  <si>
    <t>United Kingdom (UK)</t>
  </si>
  <si>
    <t>(2) From 2022 to 2016, data is not directly comparable between operations, as there were differences in how we defined “local” and how we tracked data for each operation.</t>
  </si>
  <si>
    <r>
      <t>2022</t>
    </r>
    <r>
      <rPr>
        <b/>
        <vertAlign val="superscript"/>
        <sz val="10"/>
        <color theme="1"/>
        <rFont val="Arial"/>
        <family val="2"/>
      </rPr>
      <t>(2)</t>
    </r>
  </si>
  <si>
    <t>(2) From 2022 to 2016 data is not directly comparable between operations, as there were differences in how we defined “local” and how we tracked data for each operation.</t>
  </si>
  <si>
    <t>Non-controlling interests</t>
  </si>
  <si>
    <t>UK</t>
  </si>
  <si>
    <t>United Kingdom</t>
  </si>
  <si>
    <t>Teck Resources (UK) Ltd.</t>
  </si>
  <si>
    <t>13525261 Canada Inc.</t>
  </si>
  <si>
    <t>Mining concession of the Quebrada Blanca deposit. Generate and sell electricity and power.</t>
  </si>
  <si>
    <r>
      <t>(3)</t>
    </r>
    <r>
      <rPr>
        <sz val="7"/>
        <rFont val="Times New Roman"/>
        <family val="1"/>
      </rPr>
      <t> </t>
    </r>
    <r>
      <rPr>
        <sz val="8"/>
        <rFont val="Arial"/>
        <family val="2"/>
      </rPr>
      <t>Information current at time of publication. However, values will be added, confirmed and/or changed once regulatory reporting for the 2022 period is complete. See our website for up-to-date information.</t>
    </r>
  </si>
  <si>
    <r>
      <t>Sulphur Dioxide Emissions from Stacks, Stationary and Mobile Fossil Fuel Combustion (tonnes)</t>
    </r>
    <r>
      <rPr>
        <b/>
        <vertAlign val="superscript"/>
        <sz val="10"/>
        <rFont val="Arial"/>
        <family val="2"/>
      </rPr>
      <t>(1),(2),(3),(4),(5)</t>
    </r>
  </si>
  <si>
    <r>
      <t>Restated: Hazardous and Non-Hazardous Waste in Metric Tonnes (t) - 2021</t>
    </r>
    <r>
      <rPr>
        <b/>
        <vertAlign val="superscript"/>
        <sz val="10"/>
        <color theme="1"/>
        <rFont val="Arial"/>
        <family val="2"/>
      </rPr>
      <t>(1),(2)</t>
    </r>
  </si>
  <si>
    <r>
      <t>9,499</t>
    </r>
    <r>
      <rPr>
        <vertAlign val="superscript"/>
        <sz val="10"/>
        <rFont val="Arial"/>
        <family val="2"/>
      </rPr>
      <t>(5),(6),(7)</t>
    </r>
  </si>
  <si>
    <r>
      <t>45,040</t>
    </r>
    <r>
      <rPr>
        <vertAlign val="superscript"/>
        <sz val="10"/>
        <rFont val="Arial"/>
        <family val="2"/>
      </rPr>
      <t>(5),(6),(7)</t>
    </r>
  </si>
  <si>
    <r>
      <t>9,499</t>
    </r>
    <r>
      <rPr>
        <b/>
        <vertAlign val="superscript"/>
        <sz val="10"/>
        <rFont val="Arial"/>
        <family val="2"/>
      </rPr>
      <t>(5),(6),(7)</t>
    </r>
  </si>
  <si>
    <r>
      <t>45,040</t>
    </r>
    <r>
      <rPr>
        <b/>
        <vertAlign val="superscript"/>
        <sz val="10"/>
        <rFont val="Arial"/>
        <family val="2"/>
      </rPr>
      <t>(5),(6),(7)</t>
    </r>
  </si>
  <si>
    <r>
      <t>518</t>
    </r>
    <r>
      <rPr>
        <vertAlign val="superscript"/>
        <sz val="10"/>
        <rFont val="Arial"/>
        <family val="2"/>
      </rPr>
      <t>(5)</t>
    </r>
  </si>
  <si>
    <r>
      <t>2,831</t>
    </r>
    <r>
      <rPr>
        <vertAlign val="superscript"/>
        <sz val="10"/>
        <rFont val="Arial"/>
        <family val="2"/>
      </rPr>
      <t>(5),(6),(7)</t>
    </r>
  </si>
  <si>
    <r>
      <t>2,832</t>
    </r>
    <r>
      <rPr>
        <vertAlign val="superscript"/>
        <sz val="10"/>
        <rFont val="Arial"/>
        <family val="2"/>
      </rPr>
      <t>(5),(6),(7)</t>
    </r>
  </si>
  <si>
    <r>
      <t>9,593</t>
    </r>
    <r>
      <rPr>
        <vertAlign val="superscript"/>
        <sz val="10"/>
        <rFont val="Arial"/>
        <family val="2"/>
      </rPr>
      <t>(5),(6),(7)</t>
    </r>
  </si>
  <si>
    <r>
      <t>12,969</t>
    </r>
    <r>
      <rPr>
        <b/>
        <vertAlign val="superscript"/>
        <sz val="10"/>
        <rFont val="Arial"/>
        <family val="2"/>
      </rPr>
      <t>(5),(6),(7)</t>
    </r>
  </si>
  <si>
    <r>
      <t>12,970</t>
    </r>
    <r>
      <rPr>
        <b/>
        <vertAlign val="superscript"/>
        <sz val="10"/>
        <rFont val="Arial"/>
        <family val="2"/>
      </rPr>
      <t>(5),(6),(7)</t>
    </r>
  </si>
  <si>
    <r>
      <t>20,116</t>
    </r>
    <r>
      <rPr>
        <vertAlign val="superscript"/>
        <sz val="10"/>
        <rFont val="Arial"/>
        <family val="2"/>
      </rPr>
      <t>(5),(7)</t>
    </r>
  </si>
  <si>
    <r>
      <t>21,847</t>
    </r>
    <r>
      <rPr>
        <vertAlign val="superscript"/>
        <sz val="10"/>
        <rFont val="Arial"/>
        <family val="2"/>
      </rPr>
      <t>(5),(7)</t>
    </r>
  </si>
  <si>
    <r>
      <t>1,860</t>
    </r>
    <r>
      <rPr>
        <b/>
        <vertAlign val="superscript"/>
        <sz val="10"/>
        <rFont val="Arial"/>
        <family val="2"/>
      </rPr>
      <t>(5)</t>
    </r>
  </si>
  <si>
    <r>
      <t>20,538</t>
    </r>
    <r>
      <rPr>
        <b/>
        <vertAlign val="superscript"/>
        <sz val="10"/>
        <rFont val="Arial"/>
        <family val="2"/>
      </rPr>
      <t>(5),(7)</t>
    </r>
  </si>
  <si>
    <r>
      <t>22,398</t>
    </r>
    <r>
      <rPr>
        <b/>
        <vertAlign val="superscript"/>
        <sz val="10"/>
        <rFont val="Arial"/>
        <family val="2"/>
      </rPr>
      <t>(5),(7)</t>
    </r>
  </si>
  <si>
    <r>
      <t>45,640</t>
    </r>
    <r>
      <rPr>
        <vertAlign val="superscript"/>
        <sz val="10"/>
        <rFont val="Arial"/>
        <family val="2"/>
      </rPr>
      <t>(5),(7)</t>
    </r>
  </si>
  <si>
    <r>
      <t>6,206</t>
    </r>
    <r>
      <rPr>
        <vertAlign val="superscript"/>
        <sz val="10"/>
        <color rgb="FF000000"/>
        <rFont val="Arial"/>
        <family val="2"/>
      </rPr>
      <t>(7)</t>
    </r>
  </si>
  <si>
    <r>
      <t>51,846</t>
    </r>
    <r>
      <rPr>
        <vertAlign val="superscript"/>
        <sz val="10"/>
        <rFont val="Arial"/>
        <family val="2"/>
      </rPr>
      <t>(5),(7)</t>
    </r>
  </si>
  <si>
    <r>
      <t>351</t>
    </r>
    <r>
      <rPr>
        <vertAlign val="superscript"/>
        <sz val="10"/>
        <color rgb="FF000000"/>
        <rFont val="Arial"/>
        <family val="2"/>
      </rPr>
      <t>(7)</t>
    </r>
  </si>
  <si>
    <r>
      <t>6,417</t>
    </r>
    <r>
      <rPr>
        <vertAlign val="superscript"/>
        <sz val="10"/>
        <color rgb="FF000000"/>
        <rFont val="Arial"/>
        <family val="2"/>
      </rPr>
      <t>(7)</t>
    </r>
  </si>
  <si>
    <r>
      <t>63,307</t>
    </r>
    <r>
      <rPr>
        <b/>
        <vertAlign val="superscript"/>
        <sz val="10"/>
        <rFont val="Arial"/>
        <family val="2"/>
      </rPr>
      <t>(5),(7)</t>
    </r>
  </si>
  <si>
    <r>
      <t>6,606</t>
    </r>
    <r>
      <rPr>
        <b/>
        <vertAlign val="superscript"/>
        <sz val="10"/>
        <rFont val="Arial"/>
        <family val="2"/>
      </rPr>
      <t>(7)</t>
    </r>
  </si>
  <si>
    <r>
      <t>69,913</t>
    </r>
    <r>
      <rPr>
        <b/>
        <vertAlign val="superscript"/>
        <sz val="10"/>
        <rFont val="Arial"/>
        <family val="2"/>
      </rPr>
      <t>(5),(7)</t>
    </r>
  </si>
  <si>
    <r>
      <t>Previously Stated: Hazardous and Non-Hazardous Waste in Metric Tonnes (t) - 2021</t>
    </r>
    <r>
      <rPr>
        <b/>
        <vertAlign val="superscript"/>
        <sz val="10"/>
        <color theme="1"/>
        <rFont val="Arial"/>
        <family val="2"/>
      </rPr>
      <t>(1),(2)</t>
    </r>
  </si>
  <si>
    <r>
      <t>Hazardous</t>
    </r>
    <r>
      <rPr>
        <vertAlign val="superscript"/>
        <sz val="10"/>
        <color theme="1"/>
        <rFont val="Arial"/>
        <family val="2"/>
      </rPr>
      <t>(4)</t>
    </r>
  </si>
  <si>
    <r>
      <t>Non-Hazardous</t>
    </r>
    <r>
      <rPr>
        <vertAlign val="superscript"/>
        <sz val="10"/>
        <rFont val="Arial"/>
        <family val="2"/>
      </rPr>
      <t>(5)</t>
    </r>
  </si>
  <si>
    <t>(4) Hazardous waste includes hazardous industrial waste.</t>
  </si>
  <si>
    <t>(5) Non-hazardous waste includes non-hazardous industrial and municipal/domestic waste.</t>
  </si>
  <si>
    <r>
      <t>Hazardous and Non-Hazardous Waste in Metric Tonnes (t) - 2021</t>
    </r>
    <r>
      <rPr>
        <b/>
        <vertAlign val="superscript"/>
        <sz val="10"/>
        <color theme="1"/>
        <rFont val="Arial"/>
        <family val="2"/>
      </rPr>
      <t>(1),(2),(3)</t>
    </r>
  </si>
  <si>
    <t>(5) Figures have been restated due to reclassifying waste disposal location.</t>
  </si>
  <si>
    <t>(6) Figures have been restated due to correcting waste densities.</t>
  </si>
  <si>
    <t>(7) Figures have been restated to exclude Coal Mountain Operations as the site transitioned to closure prior to 2021.</t>
  </si>
  <si>
    <r>
      <t>Hazardous and Non-Hazardous Waste in Metric Tonnes (t) - 2022</t>
    </r>
    <r>
      <rPr>
        <b/>
        <vertAlign val="superscript"/>
        <sz val="10"/>
        <color theme="1"/>
        <rFont val="Arial"/>
        <family val="2"/>
      </rPr>
      <t>(1)</t>
    </r>
  </si>
  <si>
    <t>(1) Rounding of the individual numbers may cause a discrepancy in the total value.  Figures also vary annually depending on site activities.</t>
  </si>
  <si>
    <t>(2) Hazardous waste includes hazardous industrial waste.</t>
  </si>
  <si>
    <t>(3) Non-hazardous waste includes non-hazardous industrial and municipal/domestic waste.</t>
  </si>
  <si>
    <r>
      <t>Hazardous</t>
    </r>
    <r>
      <rPr>
        <vertAlign val="superscript"/>
        <sz val="10"/>
        <color theme="1"/>
        <rFont val="Arial"/>
        <family val="2"/>
      </rPr>
      <t>(2)</t>
    </r>
  </si>
  <si>
    <r>
      <t>Non-Hazardous</t>
    </r>
    <r>
      <rPr>
        <vertAlign val="superscript"/>
        <sz val="10"/>
        <rFont val="Arial"/>
        <family val="2"/>
      </rPr>
      <t>(3)</t>
    </r>
  </si>
  <si>
    <t xml:space="preserve">(2) See "Restated: Hazardous and Non-Hazardous Waste in Metric Tonnes (t) - 2021" for restated values. </t>
  </si>
  <si>
    <t xml:space="preserve">(2) See "Previously Stated: Hazardous and Non-Hazardous Waste in Metric Tonnes (t) - 2021" for previously stated values. </t>
  </si>
  <si>
    <t xml:space="preserve">(3) See "Restatements" tab for details on restatements of "Hazardous and Non-Hazardous Waste in Metric Tonnes (t) - 2021" </t>
  </si>
  <si>
    <t>2021 Restatements</t>
  </si>
  <si>
    <t>Hazardous and Non-Hazardous Waste in Metric Tonnes</t>
  </si>
  <si>
    <t>Anti-Bribery and Corruption Compliance Policy and Interpretation Guide</t>
  </si>
  <si>
    <t>Biodiversity and Closure Strategy and Goals</t>
  </si>
  <si>
    <t>Ktunaxa National Council</t>
  </si>
  <si>
    <t>Joint Management Agreement</t>
  </si>
  <si>
    <r>
      <t>Mineral Waste by Composition in Metric Tonnes (t)</t>
    </r>
    <r>
      <rPr>
        <b/>
        <vertAlign val="superscript"/>
        <sz val="10"/>
        <color theme="1"/>
        <rFont val="Arial"/>
        <family val="2"/>
      </rPr>
      <t>(1),(2)</t>
    </r>
  </si>
  <si>
    <t>Entry Level Wage Compared to Local Minimum Wage(1),(2)(3)</t>
  </si>
  <si>
    <t>Communications and Engagement Agreement</t>
  </si>
  <si>
    <t xml:space="preserve">Negotiation and Funding Agreement </t>
  </si>
  <si>
    <t>Tahltan Knowledge Protocol Agreement</t>
  </si>
  <si>
    <t>(2) Updated agreements are listed in the year of the most recent update.</t>
  </si>
  <si>
    <t>(3) 1 active agreement from 2017 was not counted in previous public disclosures due to calculation errors. As this agreement is still active in 2022, it impacts the accumulated total by one count in 2017 and the subsequent years.</t>
  </si>
  <si>
    <t>(4) 2 active agreements from 2020 were not counted in previous public disclosures due to calculation errors. As these agreements are still active in 2022, they impact the accumulated total by an additional two counts in 2020 and the subsequent years.</t>
  </si>
  <si>
    <r>
      <t>Number of Active Indigenous Agreements</t>
    </r>
    <r>
      <rPr>
        <b/>
        <vertAlign val="superscript"/>
        <sz val="11"/>
        <color theme="1"/>
        <rFont val="Arial"/>
        <family val="2"/>
      </rPr>
      <t>(1),(2)</t>
    </r>
  </si>
  <si>
    <r>
      <t>102</t>
    </r>
    <r>
      <rPr>
        <vertAlign val="superscript"/>
        <sz val="10"/>
        <rFont val="Arial"/>
        <family val="2"/>
      </rPr>
      <t>(3),(4)</t>
    </r>
  </si>
  <si>
    <r>
      <t>88</t>
    </r>
    <r>
      <rPr>
        <vertAlign val="superscript"/>
        <sz val="10"/>
        <rFont val="Arial"/>
        <family val="2"/>
      </rPr>
      <t>(3),(4)</t>
    </r>
  </si>
  <si>
    <r>
      <t>75</t>
    </r>
    <r>
      <rPr>
        <vertAlign val="superscript"/>
        <sz val="10"/>
        <rFont val="Arial"/>
        <family val="2"/>
      </rPr>
      <t>(3),(4)</t>
    </r>
  </si>
  <si>
    <r>
      <t>76</t>
    </r>
    <r>
      <rPr>
        <vertAlign val="superscript"/>
        <sz val="10"/>
        <rFont val="Arial"/>
        <family val="2"/>
      </rPr>
      <t>(3)</t>
    </r>
  </si>
  <si>
    <r>
      <t>67</t>
    </r>
    <r>
      <rPr>
        <vertAlign val="superscript"/>
        <sz val="10"/>
        <rFont val="Arial"/>
        <family val="2"/>
      </rPr>
      <t>(3)</t>
    </r>
  </si>
  <si>
    <r>
      <t>55</t>
    </r>
    <r>
      <rPr>
        <vertAlign val="superscript"/>
        <sz val="10"/>
        <rFont val="Arial"/>
        <family val="2"/>
      </rPr>
      <t>(3)</t>
    </r>
  </si>
  <si>
    <t>Annual Facility Performance Report (AFPR)</t>
  </si>
  <si>
    <t>Independent Tailings Review Board 
(ITRB)</t>
  </si>
  <si>
    <t>Dam Safety Review 
(DSR)</t>
  </si>
  <si>
    <t>List of 2022 tailings facilities will be available Q2 2023</t>
  </si>
  <si>
    <t>Number</t>
  </si>
  <si>
    <r>
      <t>Tailings Storage Facility Inventory Table</t>
    </r>
    <r>
      <rPr>
        <b/>
        <vertAlign val="superscript"/>
        <sz val="10"/>
        <color theme="1"/>
        <rFont val="Arial"/>
        <family val="2"/>
      </rPr>
      <t>(1)</t>
    </r>
  </si>
  <si>
    <t xml:space="preserve">(2) See the Canadian National Pollutant Release Inventory website at https://www.canada.ca/en/environment-climate-change/services/national-pollutant-release-inventory/tools-resources-data.html for more information. </t>
  </si>
  <si>
    <r>
      <t>Nitrogen Oxides (tonnes)</t>
    </r>
    <r>
      <rPr>
        <b/>
        <vertAlign val="superscript"/>
        <sz val="10"/>
        <rFont val="Arial"/>
        <family val="2"/>
      </rPr>
      <t>(1),(2)</t>
    </r>
  </si>
  <si>
    <r>
      <t>Carbon Monoxide (tonnes)</t>
    </r>
    <r>
      <rPr>
        <b/>
        <vertAlign val="superscript"/>
        <sz val="10"/>
        <rFont val="Arial"/>
        <family val="2"/>
      </rPr>
      <t>(1),(2)</t>
    </r>
  </si>
  <si>
    <r>
      <t>Volatile Organic Compounds (tonnes)</t>
    </r>
    <r>
      <rPr>
        <b/>
        <vertAlign val="superscript"/>
        <sz val="10"/>
        <rFont val="Arial"/>
        <family val="2"/>
      </rPr>
      <t>(1),(2)</t>
    </r>
  </si>
  <si>
    <r>
      <t>Mercury (tonnes)</t>
    </r>
    <r>
      <rPr>
        <b/>
        <vertAlign val="superscript"/>
        <sz val="10"/>
        <rFont val="Arial"/>
        <family val="2"/>
      </rPr>
      <t>(1),(2)</t>
    </r>
  </si>
  <si>
    <t>Active Agreements with Indigenous Peoples</t>
  </si>
  <si>
    <t>Caleta Cáñamo Independent Shellfish Harvesting Divers and Similar Branches Union N°1. 
Caleta Caramucho Independent Beachcombers and Artisanal Fishermen Union N°2. 
Caleta Caramucho Independent Coastal Free Divers Union N°1- Iquique. 
'Nueva Esperanza' Independent Artisanal Fishermen, Shellfish Harvesting Divers, Beachcombers and Shipbuilders Union N°2, Chanavayita.</t>
  </si>
  <si>
    <r>
      <t>Non-Mineral Waste by Composition in Metric Tonnes (t) — 2021</t>
    </r>
    <r>
      <rPr>
        <b/>
        <vertAlign val="superscript"/>
        <sz val="10"/>
        <rFont val="Arial"/>
        <family val="2"/>
      </rPr>
      <t>(1)</t>
    </r>
  </si>
  <si>
    <t xml:space="preserve">(1) Safety statistics include both employees and contractors at all of our locations (operations, projects, closed properties, exploration sites and offices). For sites where Teck owns more than 50%, safety statistics are weighted 100%; for sites where Teck owns 50% or less, safety statistics are weighted according to Teck’s ownership of the operation. This includes the Antamina mine (22.5% interest), Fort Hills mine (21.3% interest), Neptune Bulk Terminals (Coal) (100% interest) and NuevaUnión (50% interest). We define incidents according to the requirements of the U.S. Department of Labor’s Mine Safety and Health Administration. Severity is calculated as the number of days missed due to Lost-Time Injuries per 200,000 hours worked.  </t>
  </si>
  <si>
    <t>(2) Decrease in severity in 2022 is in part a consequence of having no fatalities in 2022 versus 1 fatality in 2021. Each fatality results in counting 6,000 lost days.</t>
  </si>
  <si>
    <t xml:space="preserve">(8) Non-material adjustments have been applied to 2021 Lost-Time Injury metrics to reflect historical accuracy.   </t>
  </si>
  <si>
    <t>(9) In 2021, there was a fatality at our Red Dog Operations. See our 2021 Sustainability Report for more details. There was an additional fatality at the Antamina mine in 2021 which is operated by BHP and Glencore. See their sustainability report for further information.</t>
  </si>
  <si>
    <t>(10) In 2020 and 2019, there were fatalities at Fort Hills oil sands mine, which is operated by Suncor. See their sustainability reports for further information.</t>
  </si>
  <si>
    <r>
      <t>1.2</t>
    </r>
    <r>
      <rPr>
        <vertAlign val="superscript"/>
        <sz val="10"/>
        <color rgb="FF000000"/>
        <rFont val="Arial"/>
        <family val="2"/>
      </rPr>
      <t>(10)</t>
    </r>
  </si>
  <si>
    <r>
      <t>0.4</t>
    </r>
    <r>
      <rPr>
        <vertAlign val="superscript"/>
        <sz val="10"/>
        <color rgb="FF000000"/>
        <rFont val="Arial"/>
        <family val="2"/>
      </rPr>
      <t>(10)</t>
    </r>
  </si>
  <si>
    <r>
      <t>1.2</t>
    </r>
    <r>
      <rPr>
        <vertAlign val="superscript"/>
        <sz val="10"/>
        <color theme="1"/>
        <rFont val="Arial"/>
        <family val="2"/>
      </rPr>
      <t>(9)</t>
    </r>
  </si>
  <si>
    <r>
      <t>114</t>
    </r>
    <r>
      <rPr>
        <vertAlign val="superscript"/>
        <sz val="10"/>
        <color theme="1"/>
        <rFont val="Arial"/>
        <family val="2"/>
      </rPr>
      <t>(8)</t>
    </r>
  </si>
  <si>
    <r>
      <t>0.39</t>
    </r>
    <r>
      <rPr>
        <vertAlign val="superscript"/>
        <sz val="10"/>
        <color theme="1"/>
        <rFont val="Arial"/>
        <family val="2"/>
      </rPr>
      <t>(8)</t>
    </r>
  </si>
  <si>
    <r>
      <t>31.7</t>
    </r>
    <r>
      <rPr>
        <vertAlign val="superscript"/>
        <sz val="10"/>
        <color theme="1"/>
        <rFont val="Arial"/>
        <family val="2"/>
      </rPr>
      <t>(8)</t>
    </r>
  </si>
  <si>
    <t xml:space="preserve">(7) In 2021, there was a transition period to align our Chilean sites to Teck’s global definitions. Accordingly, QB2 2022 results are not comparable to previous reporting years.  </t>
  </si>
  <si>
    <r>
      <t>31.95</t>
    </r>
    <r>
      <rPr>
        <vertAlign val="superscript"/>
        <sz val="10"/>
        <color theme="1"/>
        <rFont val="Arial"/>
        <family val="2"/>
      </rPr>
      <t>(8)</t>
    </r>
  </si>
  <si>
    <r>
      <t>High Potential Incident Performance - Teck Total</t>
    </r>
    <r>
      <rPr>
        <b/>
        <vertAlign val="superscript"/>
        <sz val="10"/>
        <color rgb="FF000000"/>
        <rFont val="Arial"/>
        <family val="2"/>
      </rPr>
      <t>(1),(2),(3)</t>
    </r>
  </si>
  <si>
    <r>
      <t>Occupational Disease Cases by Year and Gender</t>
    </r>
    <r>
      <rPr>
        <b/>
        <vertAlign val="superscript"/>
        <sz val="10"/>
        <color rgb="FF000000"/>
        <rFont val="Arial"/>
        <family val="2"/>
      </rPr>
      <t>(1),(2),(3),(4)</t>
    </r>
  </si>
  <si>
    <r>
      <t>Occupational Disease Rate by Year</t>
    </r>
    <r>
      <rPr>
        <b/>
        <vertAlign val="superscript"/>
        <sz val="10"/>
        <color rgb="FF000000"/>
        <rFont val="Arial"/>
        <family val="2"/>
      </rPr>
      <t>(1),(2),(3)</t>
    </r>
  </si>
  <si>
    <t>(1) This table is for SASB indicator EM-MM-540a.1 Tailings storage facility inventory table: (1) facility name, (2) location, (3) ownership status, (4) operational status, (5) construction method, (6) maximum permitted storage capacity, (7) current amount of tailings stored, (8) consequence classification, (9) date of most recent independent technical review, (10) material findings, (11) mitigation measures, (12) site-specific Emergency Preparedness and Response Plans (EPRP).</t>
  </si>
  <si>
    <t>(3) Our Canadian sites report annually to the National Pollutant Release Inventory (NPRI). Our American operations report a different scope of air emissions data to the Toxic Release Inventory (TRI), which has different reporting requirements and, in some cases, alternative calculation methods. Both the NPRI and TRI contain information on chemical releases and waste management activities reported annually by certain facilities. Information in these tables may not reflect exactly the contents of NPRI and/or TRI reports due to further differences in reporting requirements for the Sustainability Report.</t>
  </si>
  <si>
    <t>(1) Safety statistics in this table cover all of our locations (operations, projects, closed properties, exploration sites and offices). For sites where Teck owns more than 50%, safety statistics are weighted 100%; for sites where Teck owns 50% or less, safety statistics are weighted according to Teck’s ownership of the operation. This includes the Antamina mine (22.5% interest), Fort Hills mine (21.3% interest), Neptune Bulk Terminals (Coal) (100% interest), and NuevaUnión (50% interest).</t>
  </si>
  <si>
    <r>
      <t>Workforce Demographics</t>
    </r>
    <r>
      <rPr>
        <b/>
        <vertAlign val="superscript"/>
        <sz val="14"/>
        <color rgb="FF002060"/>
        <rFont val="Arial"/>
        <family val="2"/>
      </rPr>
      <t>(1),(2)</t>
    </r>
  </si>
  <si>
    <t xml:space="preserve">(7) Figures have been restated due to corrections in prior data. </t>
  </si>
  <si>
    <r>
      <t>15</t>
    </r>
    <r>
      <rPr>
        <vertAlign val="superscript"/>
        <sz val="10"/>
        <rFont val="Arial"/>
        <family val="2"/>
      </rPr>
      <t>(7)</t>
    </r>
  </si>
  <si>
    <r>
      <t>1</t>
    </r>
    <r>
      <rPr>
        <vertAlign val="superscript"/>
        <sz val="10"/>
        <rFont val="Arial"/>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</si>
</sst>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_-* #,##0.00_-;\-* #,##0.00_-;_-* &quot;-&quot;??_-;_-@_-"/>
    <numFmt numFmtId="166" formatCode="#,##0.0000\ ;\(#,##0.0000\)"/>
    <numFmt numFmtId="167" formatCode="#,##0\ ;\(#,##0\)"/>
    <numFmt numFmtId="168" formatCode="dd\ mmm\ yy"/>
    <numFmt numFmtId="169" formatCode="dd\ mmm\ yy\ hh:mm"/>
    <numFmt numFmtId="170" formatCode="0.000"/>
    <numFmt numFmtId="171" formatCode="0_);\(0\)"/>
    <numFmt numFmtId="172" formatCode="#,##0.0"/>
    <numFmt numFmtId="173" formatCode="#,##0.0000"/>
    <numFmt numFmtId="174" formatCode="&quot;$&quot;#,##0"/>
    <numFmt numFmtId="175" formatCode="0.0"/>
    <numFmt numFmtId="176" formatCode="0.0000"/>
    <numFmt numFmtId="177" formatCode="0.0%"/>
    <numFmt numFmtId="178" formatCode="&quot;$&quot;#,##0.0_);\(&quot;$&quot;#,##0.0\)"/>
  </numFmts>
  <fonts count="135">
    <font>
      <sz val="11"/>
      <color theme="1"/>
      <name val="Calibri"/>
      <family val="2"/>
      <scheme val="minor"/>
    </font>
    <font>
      <sz val="10"/>
      <color theme="1"/>
      <name val="Arial"/>
      <family val="2"/>
    </font>
    <font>
      <b/>
      <sz val="11"/>
      <color theme="1"/>
      <name val="Calibri"/>
      <family val="2"/>
      <scheme val="minor"/>
    </font>
    <font>
      <b/>
      <sz val="10"/>
      <color theme="1"/>
      <name val="Arial"/>
      <family val="2"/>
    </font>
    <font>
      <sz val="10"/>
      <color rgb="FF000000"/>
      <name val="Arial"/>
      <family val="2"/>
    </font>
    <font>
      <u/>
      <sz val="11"/>
      <color theme="10"/>
      <name val="Calibri"/>
      <family val="2"/>
      <scheme val="minor"/>
    </font>
    <font>
      <sz val="10"/>
      <name val="Arial"/>
      <family val="2"/>
    </font>
    <font>
      <b/>
      <sz val="10"/>
      <color rgb="FF000000"/>
      <name val="Arial"/>
      <family val="2"/>
    </font>
    <font>
      <sz val="11"/>
      <color theme="1"/>
      <name val="Calibri"/>
      <family val="2"/>
      <scheme val="minor"/>
    </font>
    <font>
      <sz val="11"/>
      <color theme="0"/>
      <name val="Calibri"/>
      <family val="2"/>
      <scheme val="minor"/>
    </font>
    <font>
      <b/>
      <sz val="10"/>
      <color rgb="FF0065BD"/>
      <name val="Arial"/>
      <family val="2"/>
    </font>
    <font>
      <b/>
      <i/>
      <sz val="8"/>
      <name val="Arial"/>
      <family val="2"/>
    </font>
    <font>
      <sz val="18"/>
      <color rgb="FF0065BD"/>
      <name val="Arial"/>
      <family val="2"/>
    </font>
    <font>
      <b/>
      <sz val="10"/>
      <color theme="0"/>
      <name val="Arial"/>
      <family val="2"/>
    </font>
    <font>
      <b/>
      <sz val="11"/>
      <color rgb="FF000000"/>
      <name val="Calibri"/>
      <family val="2"/>
      <scheme val="minor"/>
    </font>
    <font>
      <sz val="12"/>
      <name val="Arial"/>
      <family val="2"/>
    </font>
    <font>
      <sz val="10"/>
      <color rgb="FF0065BD"/>
      <name val="Arial"/>
      <family val="2"/>
    </font>
    <font>
      <sz val="10"/>
      <color indexed="9"/>
      <name val="Arial"/>
      <family val="2"/>
    </font>
    <font>
      <b/>
      <sz val="14"/>
      <color indexed="9"/>
      <name val="Verdana"/>
      <family val="2"/>
    </font>
    <font>
      <sz val="10"/>
      <name val="Verdana"/>
      <family val="2"/>
    </font>
    <font>
      <b/>
      <sz val="12"/>
      <color indexed="9"/>
      <name val="Arial"/>
      <family val="2"/>
    </font>
    <font>
      <b/>
      <sz val="10"/>
      <color indexed="9"/>
      <name val="Arial"/>
      <family val="2"/>
    </font>
    <font>
      <sz val="12"/>
      <name val="Verdana"/>
      <family val="2"/>
    </font>
    <font>
      <sz val="10"/>
      <color indexed="8"/>
      <name val="Arial"/>
      <family val="2"/>
    </font>
    <font>
      <sz val="10"/>
      <color indexed="56"/>
      <name val="Arial"/>
      <family val="2"/>
    </font>
    <font>
      <sz val="10"/>
      <color indexed="58"/>
      <name val="Arial"/>
      <family val="2"/>
    </font>
    <font>
      <sz val="10"/>
      <color indexed="60"/>
      <name val="Arial"/>
      <family val="2"/>
    </font>
    <font>
      <b/>
      <sz val="12"/>
      <name val="Arial"/>
      <family val="2"/>
    </font>
    <font>
      <b/>
      <sz val="10"/>
      <name val="Arial"/>
      <family val="2"/>
    </font>
    <font>
      <b/>
      <sz val="14"/>
      <color indexed="28"/>
      <name val="Verdana"/>
      <family val="2"/>
    </font>
    <font>
      <b/>
      <sz val="14"/>
      <color theme="3"/>
      <name val="Verdana"/>
      <family val="2"/>
    </font>
    <font>
      <b/>
      <sz val="11"/>
      <color rgb="FFFF0000"/>
      <name val="Calibri"/>
      <family val="2"/>
      <scheme val="minor"/>
    </font>
    <font>
      <vertAlign val="superscript"/>
      <sz val="10"/>
      <color theme="1"/>
      <name val="Arial"/>
      <family val="2"/>
    </font>
    <font>
      <sz val="8"/>
      <color theme="1"/>
      <name val="Arial"/>
      <family val="2"/>
    </font>
    <font>
      <sz val="11"/>
      <color theme="1"/>
      <name val="Arial"/>
      <family val="2"/>
    </font>
    <font>
      <b/>
      <sz val="16"/>
      <color theme="1"/>
      <name val="Arial"/>
      <family val="2"/>
    </font>
    <font>
      <b/>
      <vertAlign val="superscript"/>
      <sz val="10"/>
      <color theme="1"/>
      <name val="Arial"/>
      <family val="2"/>
    </font>
    <font>
      <vertAlign val="superscript"/>
      <sz val="10"/>
      <color rgb="FF000000"/>
      <name val="Arial"/>
      <family val="2"/>
    </font>
    <font>
      <sz val="11"/>
      <name val="Arial"/>
      <family val="2"/>
    </font>
    <font>
      <sz val="11"/>
      <name val="Calibri"/>
      <family val="2"/>
      <scheme val="minor"/>
    </font>
    <font>
      <b/>
      <vertAlign val="superscript"/>
      <sz val="10"/>
      <name val="Arial"/>
      <family val="2"/>
    </font>
    <font>
      <sz val="8"/>
      <name val="Arial"/>
      <family val="2"/>
    </font>
    <font>
      <vertAlign val="superscript"/>
      <sz val="10"/>
      <name val="Arial"/>
      <family val="2"/>
    </font>
    <font>
      <sz val="8"/>
      <color rgb="FF000000"/>
      <name val="Arial"/>
      <family val="2"/>
    </font>
    <font>
      <b/>
      <sz val="14"/>
      <color theme="4" tint="-0.499984740745262"/>
      <name val="Arial"/>
      <family val="2"/>
    </font>
    <font>
      <sz val="11"/>
      <color theme="4" tint="-0.499984740745262"/>
      <name val="Calibri"/>
      <family val="2"/>
      <scheme val="minor"/>
    </font>
    <font>
      <b/>
      <sz val="11"/>
      <color theme="1"/>
      <name val="Arial"/>
      <family val="2"/>
    </font>
    <font>
      <sz val="12"/>
      <color theme="1"/>
      <name val="Arial"/>
      <family val="2"/>
    </font>
    <font>
      <sz val="8"/>
      <color rgb="FFFF0000"/>
      <name val="Arial"/>
      <family val="2"/>
    </font>
    <font>
      <b/>
      <vertAlign val="superscript"/>
      <sz val="11"/>
      <color theme="1"/>
      <name val="Arial"/>
      <family val="2"/>
    </font>
    <font>
      <sz val="11"/>
      <color rgb="FF000000"/>
      <name val="Calibri"/>
      <family val="2"/>
    </font>
    <font>
      <b/>
      <vertAlign val="subscript"/>
      <sz val="10"/>
      <color theme="1"/>
      <name val="Arial"/>
      <family val="2"/>
    </font>
    <font>
      <sz val="8"/>
      <name val="Foundrysterling-bookregular"/>
    </font>
    <font>
      <sz val="8"/>
      <color theme="4" tint="-0.499984740745262"/>
      <name val="Arial"/>
      <family val="2"/>
    </font>
    <font>
      <sz val="10"/>
      <color theme="5"/>
      <name val="Arial"/>
      <family val="2"/>
    </font>
    <font>
      <sz val="9"/>
      <color rgb="FF000000"/>
      <name val="Arial"/>
      <family val="2"/>
    </font>
    <font>
      <b/>
      <sz val="9"/>
      <color rgb="FF000000"/>
      <name val="Arial"/>
      <family val="2"/>
    </font>
    <font>
      <sz val="7"/>
      <color theme="1"/>
      <name val="Times New Roman"/>
      <family val="1"/>
    </font>
    <font>
      <sz val="7"/>
      <color rgb="FF000000"/>
      <name val="Times New Roman"/>
      <family val="1"/>
    </font>
    <font>
      <b/>
      <vertAlign val="superscript"/>
      <sz val="10"/>
      <color rgb="FF000000"/>
      <name val="Arial"/>
      <family val="2"/>
    </font>
    <font>
      <u/>
      <sz val="12"/>
      <color theme="10"/>
      <name val="Arial"/>
      <family val="2"/>
    </font>
    <font>
      <sz val="9"/>
      <name val="Arial"/>
      <family val="2"/>
    </font>
    <font>
      <b/>
      <sz val="16"/>
      <color rgb="FF000000"/>
      <name val="Arial"/>
      <family val="2"/>
    </font>
    <font>
      <sz val="11"/>
      <color theme="1"/>
      <name val="Calibri"/>
      <family val="2"/>
    </font>
    <font>
      <b/>
      <sz val="14"/>
      <color rgb="FF1F4E78"/>
      <name val="Arial"/>
      <family val="2"/>
    </font>
    <font>
      <sz val="11"/>
      <color rgb="FF1F4E78"/>
      <name val="Calibri"/>
      <family val="2"/>
    </font>
    <font>
      <b/>
      <sz val="10"/>
      <color rgb="FFFFFFFF"/>
      <name val="Arial"/>
      <family val="2"/>
    </font>
    <font>
      <b/>
      <sz val="8"/>
      <color rgb="FF000000"/>
      <name val="Arial"/>
      <family val="2"/>
    </font>
    <font>
      <b/>
      <sz val="11"/>
      <color rgb="FF000000"/>
      <name val="Calibri"/>
      <family val="2"/>
    </font>
    <font>
      <b/>
      <sz val="16"/>
      <name val="Arial"/>
      <family val="2"/>
    </font>
    <font>
      <sz val="11"/>
      <name val="Calibri"/>
      <family val="2"/>
    </font>
    <font>
      <b/>
      <sz val="14"/>
      <name val="Arial"/>
      <family val="2"/>
    </font>
    <font>
      <b/>
      <vertAlign val="superscript"/>
      <sz val="12"/>
      <name val="Arial"/>
      <family val="2"/>
    </font>
    <font>
      <sz val="7"/>
      <name val="Times New Roman"/>
      <family val="1"/>
    </font>
    <font>
      <sz val="11"/>
      <name val="Foundrysterling-mediumregular"/>
    </font>
    <font>
      <b/>
      <sz val="11"/>
      <name val="Calibri"/>
      <family val="2"/>
    </font>
    <font>
      <sz val="10"/>
      <name val="Foundrysterling-bookregular"/>
    </font>
    <font>
      <b/>
      <sz val="14"/>
      <color rgb="FF002060"/>
      <name val="Arial"/>
      <family val="2"/>
    </font>
    <font>
      <b/>
      <vertAlign val="superscript"/>
      <sz val="14"/>
      <color rgb="FF002060"/>
      <name val="Arial"/>
      <family val="2"/>
    </font>
    <font>
      <sz val="11"/>
      <color rgb="FF002060"/>
      <name val="Calibri"/>
      <family val="2"/>
      <scheme val="minor"/>
    </font>
    <font>
      <b/>
      <sz val="14"/>
      <color rgb="FF002060"/>
      <name val="Calibri Light"/>
      <family val="2"/>
    </font>
    <font>
      <sz val="11"/>
      <color rgb="FF002060"/>
      <name val="Calibri Light"/>
      <family val="2"/>
    </font>
    <font>
      <sz val="7"/>
      <color theme="1"/>
      <name val="Arial"/>
      <family val="2"/>
    </font>
    <font>
      <sz val="11"/>
      <color rgb="FF002060"/>
      <name val="Arial"/>
      <family val="2"/>
    </font>
    <font>
      <b/>
      <sz val="12"/>
      <color theme="0"/>
      <name val="Arial"/>
      <family val="2"/>
    </font>
    <font>
      <u/>
      <sz val="10"/>
      <color theme="10"/>
      <name val="Arial"/>
      <family val="2"/>
    </font>
    <font>
      <sz val="10"/>
      <color rgb="FFFF0000"/>
      <name val="Arial"/>
      <family val="2"/>
    </font>
    <font>
      <sz val="11"/>
      <color rgb="FFFF0000"/>
      <name val="Calibri"/>
      <family val="2"/>
      <scheme val="minor"/>
    </font>
    <font>
      <vertAlign val="subscript"/>
      <sz val="8"/>
      <name val="Arial"/>
      <family val="2"/>
    </font>
    <font>
      <vertAlign val="subscript"/>
      <sz val="8"/>
      <color theme="1"/>
      <name val="Arial"/>
      <family val="2"/>
    </font>
    <font>
      <b/>
      <sz val="14"/>
      <color theme="1"/>
      <name val="Arial"/>
      <family val="2"/>
    </font>
    <font>
      <sz val="14"/>
      <color theme="1"/>
      <name val="Calibri"/>
      <family val="2"/>
      <scheme val="minor"/>
    </font>
    <font>
      <sz val="18"/>
      <color theme="1"/>
      <name val="Calibri"/>
      <family val="2"/>
      <scheme val="minor"/>
    </font>
    <font>
      <b/>
      <sz val="18"/>
      <color theme="1"/>
      <name val="Arial"/>
      <family val="2"/>
    </font>
    <font>
      <u/>
      <sz val="8"/>
      <name val="Arial"/>
      <family val="2"/>
    </font>
    <font>
      <sz val="11"/>
      <color theme="9"/>
      <name val="Calibri"/>
      <family val="2"/>
      <scheme val="minor"/>
    </font>
    <font>
      <b/>
      <sz val="10"/>
      <color theme="9"/>
      <name val="Arial"/>
      <family val="2"/>
    </font>
    <font>
      <sz val="8"/>
      <name val="Calibri"/>
      <family val="2"/>
      <scheme val="minor"/>
    </font>
    <font>
      <sz val="8"/>
      <color theme="1"/>
      <name val="Calibri"/>
      <family val="2"/>
      <scheme val="minor"/>
    </font>
    <font>
      <sz val="12"/>
      <color theme="1"/>
      <name val="Calibri"/>
      <family val="2"/>
      <scheme val="minor"/>
    </font>
    <font>
      <b/>
      <sz val="11"/>
      <color rgb="FF3F3F3F"/>
      <name val="Calibri"/>
      <family val="2"/>
      <scheme val="minor"/>
    </font>
    <font>
      <b/>
      <sz val="11"/>
      <color rgb="FFFA7D00"/>
      <name val="Calibri"/>
      <family val="2"/>
      <scheme val="minor"/>
    </font>
    <font>
      <sz val="11"/>
      <color theme="4" tint="-0.499984740745262"/>
      <name val="Arial"/>
      <family val="2"/>
    </font>
    <font>
      <sz val="11"/>
      <color rgb="FFFF0000"/>
      <name val="Arial"/>
      <family val="2"/>
    </font>
    <font>
      <b/>
      <sz val="11"/>
      <name val="Calibri"/>
      <family val="2"/>
      <scheme val="minor"/>
    </font>
    <font>
      <sz val="10"/>
      <name val="Arial"/>
      <family val="2"/>
    </font>
    <font>
      <b/>
      <sz val="10"/>
      <color theme="1"/>
      <name val="Arial"/>
      <family val="2"/>
    </font>
    <font>
      <sz val="10"/>
      <color theme="1"/>
      <name val="Arial"/>
      <family val="2"/>
    </font>
    <font>
      <sz val="11"/>
      <color theme="1"/>
      <name val="Arial"/>
      <family val="2"/>
    </font>
    <font>
      <sz val="8"/>
      <color theme="1"/>
      <name val="Arial"/>
      <family val="2"/>
    </font>
    <font>
      <sz val="8"/>
      <name val="Arial"/>
      <family val="2"/>
    </font>
    <font>
      <b/>
      <sz val="10"/>
      <name val="Arial"/>
      <family val="2"/>
    </font>
    <font>
      <sz val="10"/>
      <color rgb="FF000000"/>
      <name val="Arial"/>
      <family val="2"/>
    </font>
    <font>
      <b/>
      <sz val="10"/>
      <color rgb="FF000000"/>
      <name val="Arial"/>
      <family val="2"/>
    </font>
    <font>
      <b/>
      <sz val="10"/>
      <color theme="9"/>
      <name val="Arial"/>
      <family val="2"/>
    </font>
    <font>
      <sz val="8"/>
      <color rgb="FF000000"/>
      <name val="Arial"/>
      <family val="2"/>
    </font>
    <font>
      <sz val="7"/>
      <color rgb="FF000000"/>
      <name val="Arial"/>
      <family val="2"/>
    </font>
    <font>
      <vertAlign val="superscript"/>
      <sz val="8"/>
      <color rgb="FF000000"/>
      <name val="Arial"/>
      <family val="2"/>
    </font>
    <font>
      <b/>
      <sz val="10"/>
      <color rgb="FF000000"/>
      <name val="Arial"/>
      <family val="2"/>
    </font>
    <font>
      <sz val="10"/>
      <color rgb="FF000000"/>
      <name val="Arial"/>
      <family val="2"/>
    </font>
    <font>
      <sz val="10"/>
      <color theme="1"/>
      <name val="Arial"/>
    </font>
    <font>
      <sz val="9"/>
      <color theme="1"/>
      <name val="Arial"/>
      <family val="2"/>
    </font>
    <font>
      <sz val="11"/>
      <color rgb="FF000000"/>
      <name val="Calibri"/>
      <family val="2"/>
      <scheme val="minor"/>
    </font>
    <font>
      <sz val="8"/>
      <color rgb="FF000000"/>
      <name val="Arial"/>
      <family val="2"/>
      <charset val="1"/>
    </font>
    <font>
      <b/>
      <sz val="10"/>
      <name val="Arial"/>
    </font>
    <font>
      <sz val="10"/>
      <name val="Arial"/>
    </font>
    <font>
      <sz val="8"/>
      <color theme="1"/>
      <name val="Arial"/>
    </font>
    <font>
      <i/>
      <sz val="10"/>
      <color theme="1"/>
      <name val="Arial"/>
    </font>
    <font>
      <b/>
      <sz val="10"/>
      <color theme="1"/>
      <name val="Arial"/>
    </font>
    <font>
      <b/>
      <sz val="14"/>
      <color rgb="FF002060"/>
      <name val="Arial"/>
    </font>
    <font>
      <b/>
      <sz val="16"/>
      <color theme="1"/>
      <name val="Arial"/>
    </font>
    <font>
      <b/>
      <sz val="14"/>
      <color theme="4" tint="-0.499984740745262"/>
      <name val="Arial"/>
    </font>
    <font>
      <sz val="10"/>
      <color indexed="8"/>
      <name val="Arial"/>
    </font>
    <font>
      <sz val="8"/>
      <name val="Arial"/>
    </font>
    <font>
      <sz val="11"/>
      <name val="Calibri"/>
    </font>
  </fonts>
  <fills count="42">
    <fill>
      <patternFill patternType="none"/>
    </fill>
    <fill>
      <patternFill patternType="gray125"/>
    </fill>
    <fill>
      <patternFill patternType="solid">
        <fgColor rgb="FF0065BD"/>
        <bgColor indexed="64"/>
      </patternFill>
    </fill>
    <fill>
      <patternFill patternType="solid">
        <fgColor rgb="FFFFFFFF"/>
        <bgColor indexed="64"/>
      </patternFill>
    </fill>
    <fill>
      <patternFill patternType="solid">
        <fgColor indexed="13"/>
        <bgColor indexed="64"/>
      </patternFill>
    </fill>
    <fill>
      <patternFill patternType="solid">
        <fgColor indexed="50"/>
        <bgColor indexed="64"/>
      </patternFill>
    </fill>
    <fill>
      <patternFill patternType="solid">
        <fgColor indexed="10"/>
        <bgColor indexed="64"/>
      </patternFill>
    </fill>
    <fill>
      <patternFill patternType="solid">
        <fgColor indexed="49"/>
        <bgColor indexed="64"/>
      </patternFill>
    </fill>
    <fill>
      <patternFill patternType="solid">
        <fgColor indexed="48"/>
        <bgColor indexed="64"/>
      </patternFill>
    </fill>
    <fill>
      <patternFill patternType="solid">
        <fgColor theme="3"/>
        <bgColor indexed="64"/>
      </patternFill>
    </fill>
    <fill>
      <patternFill patternType="solid">
        <fgColor indexed="39"/>
        <bgColor indexed="64"/>
      </patternFill>
    </fill>
    <fill>
      <patternFill patternType="solid">
        <fgColor indexed="16"/>
        <bgColor indexed="64"/>
      </patternFill>
    </fill>
    <fill>
      <patternFill patternType="solid">
        <fgColor indexed="53"/>
        <bgColor indexed="64"/>
      </patternFill>
    </fill>
    <fill>
      <patternFill patternType="solid">
        <fgColor indexed="19"/>
        <bgColor indexed="64"/>
      </patternFill>
    </fill>
    <fill>
      <patternFill patternType="solid">
        <fgColor indexed="17"/>
        <bgColor indexed="64"/>
      </patternFill>
    </fill>
    <fill>
      <patternFill patternType="solid">
        <fgColor indexed="21"/>
        <bgColor indexed="64"/>
      </patternFill>
    </fill>
    <fill>
      <patternFill patternType="solid">
        <fgColor indexed="12"/>
        <bgColor indexed="64"/>
      </patternFill>
    </fill>
    <fill>
      <patternFill patternType="solid">
        <fgColor indexed="54"/>
        <bgColor indexed="64"/>
      </patternFill>
    </fill>
    <fill>
      <patternFill patternType="solid">
        <fgColor indexed="23"/>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solid">
        <fgColor indexed="25"/>
        <bgColor indexed="64"/>
      </patternFill>
    </fill>
    <fill>
      <patternFill patternType="solid">
        <fgColor indexed="59"/>
        <bgColor indexed="64"/>
      </patternFill>
    </fill>
    <fill>
      <patternFill patternType="solid">
        <fgColor indexed="40"/>
        <bgColor indexed="64"/>
      </patternFill>
    </fill>
    <fill>
      <patternFill patternType="solid">
        <fgColor indexed="11"/>
        <bgColor indexed="64"/>
      </patternFill>
    </fill>
    <fill>
      <patternFill patternType="solid">
        <fgColor indexed="8"/>
        <bgColor indexed="64"/>
      </patternFill>
    </fill>
    <fill>
      <patternFill patternType="solid">
        <fgColor indexed="51"/>
        <bgColor indexed="64"/>
      </patternFill>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FFFFFF"/>
        <bgColor rgb="FF000000"/>
      </patternFill>
    </fill>
    <fill>
      <patternFill patternType="solid">
        <fgColor theme="8" tint="-0.499984740745262"/>
        <bgColor indexed="64"/>
      </patternFill>
    </fill>
    <fill>
      <patternFill patternType="solid">
        <fgColor theme="2" tint="-9.9978637043366805E-2"/>
        <bgColor indexed="64"/>
      </patternFill>
    </fill>
    <fill>
      <patternFill patternType="solid">
        <fgColor rgb="FFBFBFBF"/>
        <bgColor indexed="64"/>
      </patternFill>
    </fill>
    <fill>
      <patternFill patternType="solid">
        <fgColor theme="6" tint="0.59999389629810485"/>
        <bgColor indexed="64"/>
      </patternFill>
    </fill>
    <fill>
      <patternFill patternType="solid">
        <fgColor rgb="FFF2F2F2"/>
      </patternFill>
    </fill>
    <fill>
      <patternFill patternType="solid">
        <fgColor rgb="FFE7E6E6"/>
        <bgColor indexed="64"/>
      </patternFill>
    </fill>
    <fill>
      <patternFill patternType="solid">
        <fgColor theme="2"/>
        <bgColor indexed="64"/>
      </patternFill>
    </fill>
    <fill>
      <patternFill patternType="solid">
        <fgColor theme="0" tint="-0.14999847407452621"/>
        <bgColor rgb="FF000000"/>
      </patternFill>
    </fill>
  </fills>
  <borders count="33">
    <border>
      <left/>
      <right/>
      <top/>
      <bottom/>
      <diagonal/>
    </border>
    <border>
      <left style="thin">
        <color auto="1"/>
      </left>
      <right style="thin">
        <color auto="1"/>
      </right>
      <top style="thin">
        <color auto="1"/>
      </top>
      <bottom style="thin">
        <color auto="1"/>
      </bottom>
      <diagonal/>
    </border>
    <border>
      <left/>
      <right/>
      <top style="thick">
        <color rgb="FF0065BD"/>
      </top>
      <bottom/>
      <diagonal/>
    </border>
    <border>
      <left/>
      <right/>
      <top/>
      <bottom style="thick">
        <color rgb="FF0065BD"/>
      </bottom>
      <diagonal/>
    </border>
    <border>
      <left/>
      <right/>
      <top/>
      <bottom style="thin">
        <color rgb="FF0065BD"/>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2"/>
      </left>
      <right style="thin">
        <color indexed="22"/>
      </right>
      <top/>
      <bottom/>
      <diagonal/>
    </border>
    <border>
      <left/>
      <right/>
      <top style="hair">
        <color indexed="46"/>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
      <left/>
      <right/>
      <top style="thick">
        <color theme="4" tint="-0.499984740745262"/>
      </top>
      <bottom style="thick">
        <color theme="4" tint="-0.499984740745262"/>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bottom/>
      <diagonal/>
    </border>
    <border>
      <left style="thin">
        <color rgb="FF0065BD"/>
      </left>
      <right style="thin">
        <color rgb="FF0065BD"/>
      </right>
      <top style="thin">
        <color rgb="FF0065BD"/>
      </top>
      <bottom style="thin">
        <color rgb="FF0065BD"/>
      </bottom>
      <diagonal/>
    </border>
    <border>
      <left/>
      <right/>
      <top style="thick">
        <color rgb="FF002060"/>
      </top>
      <bottom style="thick">
        <color rgb="FF002060"/>
      </bottom>
      <diagonal/>
    </border>
    <border>
      <left style="thick">
        <color theme="4" tint="-0.499984740745262"/>
      </left>
      <right/>
      <top style="thick">
        <color theme="4" tint="-0.499984740745262"/>
      </top>
      <bottom style="thick">
        <color theme="4" tint="-0.499984740745262"/>
      </bottom>
      <diagonal/>
    </border>
    <border>
      <left style="thin">
        <color indexed="64"/>
      </left>
      <right style="thin">
        <color auto="1"/>
      </right>
      <top/>
      <bottom/>
      <diagonal/>
    </border>
    <border>
      <left/>
      <right style="thin">
        <color rgb="FF0065BD"/>
      </right>
      <top style="thin">
        <color rgb="FF0065BD"/>
      </top>
      <bottom style="thin">
        <color rgb="FF0065BD"/>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s>
  <cellStyleXfs count="231">
    <xf numFmtId="0" fontId="0" fillId="0" borderId="0"/>
    <xf numFmtId="0" fontId="5" fillId="0" borderId="0" applyNumberFormat="0" applyFill="0" applyBorder="0" applyAlignment="0" applyProtection="0"/>
    <xf numFmtId="43" fontId="8" fillId="0" borderId="0" applyFont="0" applyFill="0" applyBorder="0" applyAlignment="0" applyProtection="0"/>
    <xf numFmtId="164" fontId="6" fillId="0" borderId="0">
      <alignment horizontal="left" vertical="center"/>
    </xf>
    <xf numFmtId="164" fontId="6" fillId="0" borderId="0">
      <alignment horizontal="left" vertical="center"/>
    </xf>
    <xf numFmtId="0" fontId="10" fillId="0" borderId="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1" fillId="0" borderId="0" applyFont="0">
      <alignment vertical="top" wrapText="1" readingOrder="1"/>
    </xf>
    <xf numFmtId="0" fontId="12" fillId="0" borderId="2">
      <alignment vertical="top"/>
    </xf>
    <xf numFmtId="49" fontId="13" fillId="2" borderId="0">
      <alignment horizontal="center" vertical="center"/>
    </xf>
    <xf numFmtId="0" fontId="14" fillId="3" borderId="0" applyNumberFormat="0" applyFill="0" applyBorder="0" applyProtection="0">
      <alignment horizontal="right"/>
    </xf>
    <xf numFmtId="0" fontId="6" fillId="0" borderId="0"/>
    <xf numFmtId="0" fontId="6"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0" fontId="6" fillId="0" borderId="0"/>
    <xf numFmtId="37" fontId="15" fillId="0" borderId="0"/>
    <xf numFmtId="0" fontId="6" fillId="0" borderId="0" applyFont="0" applyFill="0" applyBorder="0" applyAlignment="0" applyProtection="0"/>
    <xf numFmtId="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16" fillId="0" borderId="3"/>
    <xf numFmtId="0" fontId="10" fillId="0" borderId="4">
      <alignment horizontal="center"/>
    </xf>
    <xf numFmtId="0" fontId="6" fillId="4" borderId="5" applyNumberFormat="0" applyFont="0" applyBorder="0" applyAlignment="0" applyProtection="0"/>
    <xf numFmtId="0" fontId="6" fillId="4" borderId="5" applyNumberFormat="0" applyFont="0" applyBorder="0" applyAlignment="0" applyProtection="0"/>
    <xf numFmtId="0" fontId="6" fillId="5" borderId="0" applyNumberFormat="0" applyFont="0" applyBorder="0" applyAlignment="0" applyProtection="0"/>
    <xf numFmtId="0" fontId="6" fillId="5" borderId="0" applyNumberFormat="0" applyFont="0" applyBorder="0" applyAlignment="0" applyProtection="0"/>
    <xf numFmtId="0" fontId="6" fillId="0" borderId="5" applyNumberFormat="0" applyFont="0" applyBorder="0" applyAlignment="0" applyProtection="0"/>
    <xf numFmtId="0" fontId="6" fillId="0" borderId="5" applyNumberFormat="0" applyFont="0" applyBorder="0" applyAlignment="0" applyProtection="0"/>
    <xf numFmtId="0" fontId="17" fillId="6" borderId="0" applyNumberFormat="0" applyBorder="0" applyAlignment="0" applyProtection="0"/>
    <xf numFmtId="0" fontId="6" fillId="7" borderId="5" applyNumberFormat="0" applyFont="0" applyBorder="0" applyAlignment="0" applyProtection="0"/>
    <xf numFmtId="0" fontId="6" fillId="7" borderId="5" applyNumberFormat="0" applyFont="0" applyBorder="0" applyAlignment="0" applyProtection="0"/>
    <xf numFmtId="0" fontId="6" fillId="8" borderId="5" applyNumberFormat="0" applyFont="0" applyBorder="0" applyAlignment="0" applyProtection="0"/>
    <xf numFmtId="0" fontId="6" fillId="8" borderId="5" applyNumberFormat="0" applyFont="0" applyBorder="0" applyAlignment="0" applyProtection="0"/>
    <xf numFmtId="0" fontId="18" fillId="9" borderId="0" applyNumberFormat="0" applyBorder="0" applyProtection="0">
      <alignment horizontal="center" vertical="center"/>
    </xf>
    <xf numFmtId="0" fontId="6" fillId="0" borderId="0"/>
    <xf numFmtId="0" fontId="6" fillId="0" borderId="0"/>
    <xf numFmtId="0" fontId="6" fillId="0" borderId="0" applyNumberFormat="0" applyFont="0" applyFill="0" applyBorder="0" applyAlignment="0" applyProtection="0">
      <alignment vertical="center"/>
    </xf>
    <xf numFmtId="0" fontId="6" fillId="0" borderId="0" applyNumberFormat="0" applyFont="0" applyFill="0" applyBorder="0" applyAlignment="0" applyProtection="0">
      <alignment vertical="center"/>
    </xf>
    <xf numFmtId="166" fontId="6" fillId="0" borderId="0" applyFont="0" applyFill="0" applyBorder="0" applyAlignment="0" applyProtection="0">
      <alignment vertical="center"/>
    </xf>
    <xf numFmtId="166" fontId="6" fillId="0" borderId="0" applyFont="0" applyFill="0" applyBorder="0" applyAlignment="0" applyProtection="0">
      <alignment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167" fontId="6" fillId="0" borderId="0" applyFill="0" applyBorder="0" applyProtection="0">
      <alignment vertical="center"/>
      <protection locked="0"/>
    </xf>
    <xf numFmtId="167" fontId="6" fillId="0" borderId="0" applyFill="0" applyBorder="0" applyProtection="0">
      <alignment vertical="center"/>
      <protection locked="0"/>
    </xf>
    <xf numFmtId="168" fontId="19" fillId="0" borderId="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applyNumberFormat="0" applyFont="0" applyFill="0" applyBorder="0" applyAlignment="0" applyProtection="0">
      <alignment wrapText="1"/>
    </xf>
    <xf numFmtId="0" fontId="6" fillId="0" borderId="0" applyNumberFormat="0" applyFont="0" applyFill="0" applyBorder="0" applyAlignment="0" applyProtection="0">
      <alignment wrapText="1"/>
    </xf>
    <xf numFmtId="0" fontId="20" fillId="10" borderId="0" applyProtection="0">
      <alignment horizontal="center" vertic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167" fontId="6" fillId="0" borderId="0">
      <alignment vertical="center"/>
    </xf>
    <xf numFmtId="167" fontId="6" fillId="0" borderId="0">
      <alignment vertical="center"/>
    </xf>
    <xf numFmtId="0" fontId="6" fillId="0" borderId="0" applyNumberFormat="0" applyFont="0" applyFill="0" applyBorder="0" applyAlignment="0" applyProtection="0">
      <alignment horizontal="center"/>
    </xf>
    <xf numFmtId="0" fontId="6" fillId="0" borderId="0" applyNumberFormat="0" applyFont="0" applyFill="0" applyBorder="0" applyAlignment="0" applyProtection="0">
      <alignment horizontal="center"/>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1" fillId="11" borderId="6" applyNumberFormat="0" applyBorder="0" applyAlignment="0" applyProtection="0">
      <alignment horizontal="center"/>
    </xf>
    <xf numFmtId="0" fontId="17" fillId="12" borderId="0" applyNumberFormat="0" applyBorder="0" applyAlignment="0" applyProtection="0"/>
    <xf numFmtId="0" fontId="17" fillId="13" borderId="5" applyNumberFormat="0" applyBorder="0" applyAlignment="0" applyProtection="0">
      <alignment horizontal="center"/>
    </xf>
    <xf numFmtId="0" fontId="17" fillId="14" borderId="5" applyNumberFormat="0" applyBorder="0" applyAlignment="0" applyProtection="0">
      <alignment horizontal="center"/>
    </xf>
    <xf numFmtId="0" fontId="6" fillId="15" borderId="5" applyNumberFormat="0" applyFont="0" applyBorder="0" applyAlignment="0" applyProtection="0">
      <alignment horizontal="center"/>
    </xf>
    <xf numFmtId="0" fontId="6" fillId="15" borderId="5" applyNumberFormat="0" applyFont="0" applyBorder="0" applyAlignment="0" applyProtection="0">
      <alignment horizontal="center"/>
    </xf>
    <xf numFmtId="0" fontId="6" fillId="16" borderId="5" applyNumberFormat="0" applyFont="0" applyBorder="0" applyAlignment="0" applyProtection="0">
      <alignment horizontal="center"/>
    </xf>
    <xf numFmtId="0" fontId="6" fillId="16" borderId="5" applyNumberFormat="0" applyFont="0" applyBorder="0" applyAlignment="0" applyProtection="0">
      <alignment horizontal="center"/>
    </xf>
    <xf numFmtId="0" fontId="6" fillId="17" borderId="5" applyNumberFormat="0" applyFont="0" applyBorder="0" applyAlignment="0" applyProtection="0">
      <alignment horizontal="center"/>
    </xf>
    <xf numFmtId="0" fontId="6" fillId="17" borderId="5" applyNumberFormat="0" applyFont="0" applyBorder="0" applyAlignment="0" applyProtection="0">
      <alignment horizontal="center"/>
    </xf>
    <xf numFmtId="0" fontId="6" fillId="18" borderId="7" applyNumberFormat="0" applyFont="0" applyBorder="0" applyAlignment="0" applyProtection="0">
      <alignment horizontal="center"/>
    </xf>
    <xf numFmtId="0" fontId="6" fillId="18" borderId="7" applyNumberFormat="0" applyFont="0" applyBorder="0" applyAlignment="0" applyProtection="0">
      <alignment horizontal="center"/>
    </xf>
    <xf numFmtId="0" fontId="17" fillId="13" borderId="5" applyNumberFormat="0" applyBorder="0" applyAlignment="0" applyProtection="0">
      <alignment horizontal="center"/>
    </xf>
    <xf numFmtId="0" fontId="17" fillId="14" borderId="5" applyNumberFormat="0" applyBorder="0" applyAlignment="0" applyProtection="0">
      <alignment horizontal="center"/>
    </xf>
    <xf numFmtId="0" fontId="6" fillId="15" borderId="5" applyNumberFormat="0" applyBorder="0" applyAlignment="0" applyProtection="0">
      <alignment horizontal="center"/>
    </xf>
    <xf numFmtId="0" fontId="6" fillId="15" borderId="5" applyNumberFormat="0" applyBorder="0" applyAlignment="0" applyProtection="0">
      <alignment horizontal="center"/>
    </xf>
    <xf numFmtId="0" fontId="6" fillId="16" borderId="5" applyNumberFormat="0" applyFont="0" applyBorder="0" applyAlignment="0" applyProtection="0">
      <alignment horizontal="center"/>
    </xf>
    <xf numFmtId="0" fontId="6" fillId="16" borderId="5" applyNumberFormat="0" applyFont="0" applyBorder="0" applyAlignment="0" applyProtection="0">
      <alignment horizontal="center"/>
    </xf>
    <xf numFmtId="0" fontId="6" fillId="17" borderId="5" applyNumberFormat="0" applyFont="0" applyBorder="0" applyAlignment="0" applyProtection="0">
      <alignment horizontal="center"/>
    </xf>
    <xf numFmtId="0" fontId="6" fillId="17" borderId="5" applyNumberFormat="0" applyFont="0" applyBorder="0" applyAlignment="0" applyProtection="0">
      <alignment horizontal="center"/>
    </xf>
    <xf numFmtId="0" fontId="6" fillId="18" borderId="5" applyNumberFormat="0" applyFont="0" applyBorder="0" applyAlignment="0" applyProtection="0">
      <alignment horizontal="center"/>
    </xf>
    <xf numFmtId="0" fontId="6" fillId="18" borderId="5" applyNumberFormat="0" applyFont="0" applyBorder="0" applyAlignment="0" applyProtection="0">
      <alignment horizontal="center"/>
    </xf>
    <xf numFmtId="0" fontId="17" fillId="11" borderId="0" applyNumberFormat="0" applyBorder="0" applyAlignment="0" applyProtection="0"/>
    <xf numFmtId="0" fontId="17" fillId="12" borderId="5" applyNumberFormat="0" applyBorder="0" applyAlignment="0" applyProtection="0">
      <alignment horizontal="center"/>
    </xf>
    <xf numFmtId="0" fontId="6" fillId="0" borderId="0" applyNumberFormat="0" applyFont="0" applyFill="0" applyBorder="0" applyAlignment="0" applyProtection="0"/>
    <xf numFmtId="0" fontId="6" fillId="0" borderId="0" applyNumberFormat="0" applyFont="0" applyFill="0" applyBorder="0" applyAlignment="0" applyProtection="0"/>
    <xf numFmtId="167" fontId="22" fillId="19" borderId="8" applyFont="0" applyFill="0" applyBorder="0" applyAlignment="0" applyProtection="0">
      <alignment horizontal="center" vertical="center"/>
    </xf>
    <xf numFmtId="0" fontId="6" fillId="20" borderId="0" applyNumberFormat="0" applyFont="0" applyBorder="0" applyAlignment="0" applyProtection="0"/>
    <xf numFmtId="0" fontId="6" fillId="20" borderId="0" applyNumberFormat="0" applyFont="0" applyBorder="0" applyAlignment="0" applyProtection="0"/>
    <xf numFmtId="0" fontId="17" fillId="6" borderId="0" applyNumberFormat="0" applyBorder="0" applyAlignment="0" applyProtection="0"/>
    <xf numFmtId="0" fontId="6" fillId="8" borderId="6" applyNumberFormat="0" applyFont="0" applyBorder="0" applyAlignment="0" applyProtection="0"/>
    <xf numFmtId="0" fontId="6" fillId="8" borderId="6" applyNumberFormat="0" applyFont="0" applyBorder="0" applyAlignment="0" applyProtection="0"/>
    <xf numFmtId="0" fontId="6" fillId="4" borderId="5" applyNumberFormat="0" applyFont="0" applyBorder="0" applyAlignment="0" applyProtection="0"/>
    <xf numFmtId="0" fontId="6" fillId="4" borderId="5" applyNumberFormat="0" applyFont="0" applyBorder="0" applyAlignment="0" applyProtection="0"/>
    <xf numFmtId="0" fontId="6" fillId="8" borderId="5" applyNumberFormat="0" applyFont="0" applyBorder="0" applyAlignment="0" applyProtection="0"/>
    <xf numFmtId="0" fontId="6" fillId="8" borderId="5" applyNumberFormat="0" applyFont="0" applyBorder="0" applyAlignment="0" applyProtection="0"/>
    <xf numFmtId="0" fontId="6" fillId="5" borderId="0" applyNumberFormat="0" applyFont="0" applyBorder="0" applyAlignment="0" applyProtection="0"/>
    <xf numFmtId="0" fontId="6" fillId="5"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21" borderId="0" applyNumberFormat="0" applyFont="0" applyBorder="0" applyAlignment="0" applyProtection="0"/>
    <xf numFmtId="0" fontId="6" fillId="21"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6" fillId="22" borderId="0" applyNumberFormat="0" applyFont="0" applyBorder="0" applyAlignment="0" applyProtection="0"/>
    <xf numFmtId="0" fontId="6" fillId="21" borderId="6" applyNumberFormat="0" applyFont="0" applyBorder="0" applyAlignment="0" applyProtection="0"/>
    <xf numFmtId="0" fontId="17" fillId="23"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5" applyNumberFormat="0" applyFont="0" applyBorder="0" applyAlignment="0" applyProtection="0"/>
    <xf numFmtId="0" fontId="6" fillId="18" borderId="5" applyNumberFormat="0" applyFont="0" applyBorder="0" applyAlignment="0" applyProtection="0"/>
    <xf numFmtId="0" fontId="6" fillId="24" borderId="5" applyNumberFormat="0" applyFont="0" applyBorder="0" applyAlignment="0" applyProtection="0"/>
    <xf numFmtId="0" fontId="6" fillId="24" borderId="5" applyNumberFormat="0" applyFont="0" applyBorder="0" applyAlignment="0" applyProtection="0"/>
    <xf numFmtId="0" fontId="6" fillId="25" borderId="0" applyNumberFormat="0" applyFont="0" applyBorder="0" applyAlignment="0" applyProtection="0"/>
    <xf numFmtId="0" fontId="6" fillId="25" borderId="0" applyNumberFormat="0" applyFont="0" applyBorder="0" applyAlignment="0" applyProtection="0"/>
    <xf numFmtId="0" fontId="23" fillId="26" borderId="6" applyNumberFormat="0" applyFill="0" applyBorder="0" applyAlignment="0" applyProtection="0">
      <alignment horizontal="center"/>
    </xf>
    <xf numFmtId="0" fontId="24"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3" fillId="0" borderId="0" applyNumberFormat="0" applyFill="0" applyBorder="0" applyAlignment="0" applyProtection="0">
      <alignment horizontal="center"/>
    </xf>
    <xf numFmtId="0" fontId="24"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3" fillId="0" borderId="0" applyNumberFormat="0" applyFill="0" applyBorder="0" applyAlignment="0" applyProtection="0">
      <alignment horizontal="center"/>
    </xf>
    <xf numFmtId="0" fontId="24" fillId="0" borderId="0" applyNumberFormat="0" applyFill="0" applyBorder="0" applyAlignment="0" applyProtection="0">
      <alignment horizontal="center"/>
    </xf>
    <xf numFmtId="0" fontId="25" fillId="0" borderId="0" applyNumberFormat="0" applyFill="0" applyBorder="0" applyAlignment="0" applyProtection="0">
      <alignment horizontal="center"/>
    </xf>
    <xf numFmtId="0" fontId="26" fillId="0" borderId="0" applyNumberFormat="0" applyFill="0" applyBorder="0" applyAlignment="0" applyProtection="0">
      <alignment horizontal="center"/>
    </xf>
    <xf numFmtId="0" fontId="23" fillId="0" borderId="0" applyNumberFormat="0" applyFill="0" applyBorder="0" applyAlignment="0" applyProtection="0">
      <alignment horizontal="center"/>
    </xf>
    <xf numFmtId="0" fontId="24" fillId="0" borderId="0" applyNumberFormat="0" applyFill="0" applyBorder="0" applyAlignment="0" applyProtection="0">
      <alignment horizontal="center"/>
    </xf>
    <xf numFmtId="0" fontId="6" fillId="20" borderId="5" applyNumberFormat="0" applyFont="0" applyBorder="0" applyAlignment="0" applyProtection="0"/>
    <xf numFmtId="0" fontId="6" fillId="20" borderId="5" applyNumberFormat="0" applyFont="0" applyBorder="0" applyAlignment="0" applyProtection="0"/>
    <xf numFmtId="0" fontId="17" fillId="6" borderId="0" applyNumberFormat="0" applyBorder="0" applyAlignment="0" applyProtection="0"/>
    <xf numFmtId="0" fontId="23" fillId="7" borderId="0" applyNumberFormat="0" applyBorder="0" applyAlignment="0" applyProtection="0"/>
    <xf numFmtId="0" fontId="6" fillId="8" borderId="0" applyNumberFormat="0" applyFont="0" applyBorder="0" applyAlignment="0" applyProtection="0"/>
    <xf numFmtId="0" fontId="6" fillId="8" borderId="0" applyNumberFormat="0" applyFont="0" applyBorder="0" applyAlignment="0" applyProtection="0"/>
    <xf numFmtId="0" fontId="6" fillId="0" borderId="0" applyNumberFormat="0" applyFont="0" applyBorder="0" applyAlignment="0" applyProtection="0"/>
    <xf numFmtId="0" fontId="6" fillId="0" borderId="0" applyNumberFormat="0" applyFont="0" applyBorder="0" applyAlignment="0" applyProtection="0"/>
    <xf numFmtId="0" fontId="6" fillId="4" borderId="0" applyNumberFormat="0" applyFont="0" applyBorder="0" applyAlignment="0" applyProtection="0"/>
    <xf numFmtId="0" fontId="6" fillId="4" borderId="0" applyNumberFormat="0" applyFont="0" applyBorder="0" applyAlignment="0" applyProtection="0"/>
    <xf numFmtId="0" fontId="6" fillId="27" borderId="0" applyNumberFormat="0" applyFont="0" applyBorder="0" applyAlignment="0" applyProtection="0"/>
    <xf numFmtId="0" fontId="6" fillId="27" borderId="0" applyNumberFormat="0" applyFont="0" applyBorder="0" applyAlignment="0" applyProtection="0"/>
    <xf numFmtId="0" fontId="27" fillId="22" borderId="0">
      <alignment vertical="center"/>
    </xf>
    <xf numFmtId="0" fontId="28" fillId="0" borderId="9" applyNumberFormat="0" applyFill="0" applyAlignment="0" applyProtection="0"/>
    <xf numFmtId="20" fontId="6" fillId="0" borderId="0" applyFont="0" applyFill="0" applyBorder="0" applyAlignment="0" applyProtection="0"/>
    <xf numFmtId="20" fontId="6" fillId="0" borderId="0" applyFont="0" applyFill="0" applyBorder="0" applyAlignment="0" applyProtection="0"/>
    <xf numFmtId="0" fontId="29" fillId="0" borderId="0" applyNumberFormat="0" applyProtection="0">
      <alignment vertical="center"/>
    </xf>
    <xf numFmtId="0" fontId="29" fillId="0" borderId="0" applyNumberFormat="0" applyProtection="0">
      <alignment vertical="center"/>
    </xf>
    <xf numFmtId="0" fontId="30" fillId="0" borderId="0" applyNumberFormat="0" applyProtection="0">
      <alignment vertical="center"/>
    </xf>
    <xf numFmtId="0" fontId="29" fillId="22" borderId="0" applyNumberFormat="0" applyProtection="0">
      <alignment vertical="center"/>
    </xf>
    <xf numFmtId="43" fontId="6" fillId="0" borderId="0" applyFont="0" applyFill="0" applyBorder="0" applyAlignment="0" applyProtection="0"/>
    <xf numFmtId="9" fontId="8" fillId="0" borderId="0" applyFont="0" applyFill="0" applyBorder="0" applyAlignment="0" applyProtection="0"/>
    <xf numFmtId="44" fontId="8" fillId="0" borderId="0" applyFont="0" applyFill="0" applyBorder="0" applyAlignment="0" applyProtection="0"/>
    <xf numFmtId="0" fontId="100" fillId="38" borderId="28" applyNumberFormat="0" applyAlignment="0" applyProtection="0"/>
    <xf numFmtId="0" fontId="101" fillId="38" borderId="27" applyNumberFormat="0" applyAlignment="0" applyProtection="0"/>
  </cellStyleXfs>
  <cellXfs count="1179">
    <xf numFmtId="0" fontId="0" fillId="0" borderId="0" xfId="0"/>
    <xf numFmtId="0" fontId="3" fillId="0" borderId="0" xfId="0" applyFont="1" applyAlignment="1">
      <alignment vertical="center"/>
    </xf>
    <xf numFmtId="0" fontId="31" fillId="0" borderId="0" xfId="0" applyFont="1"/>
    <xf numFmtId="0" fontId="33" fillId="0" borderId="0" xfId="0" applyFont="1" applyAlignment="1">
      <alignment vertical="center"/>
    </xf>
    <xf numFmtId="0" fontId="3" fillId="0" borderId="0" xfId="0" applyFont="1"/>
    <xf numFmtId="0" fontId="4" fillId="0" borderId="1" xfId="0" applyFont="1" applyBorder="1" applyAlignment="1">
      <alignment horizontal="right" vertical="center" wrapText="1"/>
    </xf>
    <xf numFmtId="0" fontId="34" fillId="0" borderId="0" xfId="0" applyFont="1"/>
    <xf numFmtId="0" fontId="35" fillId="0" borderId="0" xfId="0" applyFont="1"/>
    <xf numFmtId="0" fontId="4" fillId="0" borderId="1" xfId="0" applyFont="1" applyBorder="1" applyAlignment="1">
      <alignment vertical="center"/>
    </xf>
    <xf numFmtId="0" fontId="3" fillId="0" borderId="1" xfId="0" applyFont="1" applyBorder="1"/>
    <xf numFmtId="0" fontId="33" fillId="0" borderId="0" xfId="0" applyFont="1"/>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4" fillId="0" borderId="1" xfId="0" applyFont="1" applyBorder="1" applyAlignment="1">
      <alignment vertical="center" wrapText="1"/>
    </xf>
    <xf numFmtId="0" fontId="3" fillId="0" borderId="10" xfId="0" applyFont="1" applyBorder="1"/>
    <xf numFmtId="0" fontId="3" fillId="0" borderId="1" xfId="0" applyFont="1" applyBorder="1" applyAlignment="1">
      <alignment horizontal="right"/>
    </xf>
    <xf numFmtId="0" fontId="7" fillId="0" borderId="1" xfId="0" applyFont="1" applyBorder="1" applyAlignment="1">
      <alignment horizontal="right" vertical="center" wrapText="1"/>
    </xf>
    <xf numFmtId="0" fontId="45" fillId="0" borderId="0" xfId="0" applyFont="1"/>
    <xf numFmtId="0" fontId="44" fillId="0" borderId="0" xfId="0" applyFont="1"/>
    <xf numFmtId="0" fontId="46" fillId="0" borderId="0" xfId="0" applyFont="1"/>
    <xf numFmtId="0" fontId="47" fillId="0" borderId="0" xfId="0" applyFont="1"/>
    <xf numFmtId="164" fontId="6" fillId="0" borderId="0" xfId="2" quotePrefix="1" applyNumberFormat="1" applyFont="1"/>
    <xf numFmtId="164" fontId="6" fillId="0" borderId="0" xfId="2" applyNumberFormat="1" applyFont="1"/>
    <xf numFmtId="164" fontId="6" fillId="0" borderId="0" xfId="2" applyNumberFormat="1" applyFont="1" applyBorder="1"/>
    <xf numFmtId="164" fontId="6" fillId="0" borderId="0" xfId="2" quotePrefix="1" applyNumberFormat="1" applyFont="1" applyBorder="1"/>
    <xf numFmtId="0" fontId="43" fillId="0" borderId="0" xfId="0" applyFont="1"/>
    <xf numFmtId="174" fontId="4" fillId="0" borderId="1" xfId="0" applyNumberFormat="1" applyFont="1" applyBorder="1" applyAlignment="1">
      <alignment horizontal="right" vertical="center" wrapText="1"/>
    </xf>
    <xf numFmtId="0" fontId="28" fillId="0" borderId="1" xfId="0" applyFont="1" applyBorder="1" applyAlignment="1">
      <alignment horizontal="right" vertical="center" wrapText="1"/>
    </xf>
    <xf numFmtId="3" fontId="3" fillId="0" borderId="1" xfId="0" applyNumberFormat="1" applyFont="1" applyBorder="1" applyAlignment="1">
      <alignment horizontal="right" vertical="center" wrapText="1"/>
    </xf>
    <xf numFmtId="0" fontId="6" fillId="0" borderId="1" xfId="0" applyFont="1" applyBorder="1" applyAlignment="1">
      <alignment horizontal="right" vertical="center" wrapText="1"/>
    </xf>
    <xf numFmtId="0" fontId="6" fillId="0" borderId="1" xfId="14" applyBorder="1"/>
    <xf numFmtId="5" fontId="6" fillId="0" borderId="1" xfId="14" applyNumberFormat="1" applyBorder="1"/>
    <xf numFmtId="5" fontId="6" fillId="0" borderId="1" xfId="14" applyNumberFormat="1" applyBorder="1" applyAlignment="1">
      <alignment horizontal="right"/>
    </xf>
    <xf numFmtId="0" fontId="28" fillId="0" borderId="1" xfId="14" applyFont="1" applyBorder="1" applyAlignment="1">
      <alignment horizontal="right"/>
    </xf>
    <xf numFmtId="5" fontId="28" fillId="0" borderId="1" xfId="14" applyNumberFormat="1" applyFont="1" applyBorder="1"/>
    <xf numFmtId="5" fontId="28" fillId="0" borderId="1" xfId="14" applyNumberFormat="1" applyFont="1" applyBorder="1" applyAlignment="1">
      <alignment horizontal="right"/>
    </xf>
    <xf numFmtId="5" fontId="28" fillId="0" borderId="1" xfId="2" quotePrefix="1" applyNumberFormat="1" applyFont="1" applyBorder="1"/>
    <xf numFmtId="3" fontId="3" fillId="0" borderId="1" xfId="0" applyNumberFormat="1" applyFont="1" applyBorder="1"/>
    <xf numFmtId="0" fontId="6" fillId="29" borderId="1" xfId="14" applyFill="1" applyBorder="1" applyAlignment="1">
      <alignment horizontal="center" wrapText="1"/>
    </xf>
    <xf numFmtId="0" fontId="28" fillId="0" borderId="1" xfId="14" applyFont="1" applyBorder="1"/>
    <xf numFmtId="0" fontId="53" fillId="0" borderId="0" xfId="0" applyFont="1"/>
    <xf numFmtId="6" fontId="4" fillId="0" borderId="1" xfId="0" applyNumberFormat="1" applyFont="1" applyBorder="1" applyAlignment="1">
      <alignment horizontal="right" vertical="center" wrapText="1"/>
    </xf>
    <xf numFmtId="3" fontId="4" fillId="0" borderId="1" xfId="0" applyNumberFormat="1" applyFont="1" applyBorder="1" applyAlignment="1">
      <alignment horizontal="right" vertical="center" wrapText="1"/>
    </xf>
    <xf numFmtId="3" fontId="7" fillId="0" borderId="1" xfId="0" applyNumberFormat="1" applyFont="1" applyBorder="1" applyAlignment="1">
      <alignment horizontal="right" vertical="center" wrapText="1"/>
    </xf>
    <xf numFmtId="0" fontId="3" fillId="0" borderId="1" xfId="0" applyFont="1" applyBorder="1" applyAlignment="1">
      <alignment horizontal="right" vertical="center"/>
    </xf>
    <xf numFmtId="0" fontId="4" fillId="0" borderId="1" xfId="0" applyFont="1" applyBorder="1" applyAlignment="1">
      <alignment horizontal="right" vertical="center"/>
    </xf>
    <xf numFmtId="0" fontId="3" fillId="30" borderId="1" xfId="0" applyFont="1" applyFill="1" applyBorder="1" applyAlignment="1">
      <alignment horizontal="right" vertical="center" wrapText="1"/>
    </xf>
    <xf numFmtId="0" fontId="3" fillId="31" borderId="1" xfId="0" applyFont="1" applyFill="1" applyBorder="1" applyAlignment="1">
      <alignment horizontal="left" wrapText="1"/>
    </xf>
    <xf numFmtId="0" fontId="3" fillId="31" borderId="1" xfId="0" applyFont="1" applyFill="1" applyBorder="1" applyAlignment="1">
      <alignment horizontal="right" vertical="center" wrapText="1"/>
    </xf>
    <xf numFmtId="0" fontId="6" fillId="31" borderId="1" xfId="0" applyFont="1" applyFill="1" applyBorder="1" applyAlignment="1">
      <alignment vertical="center" wrapText="1"/>
    </xf>
    <xf numFmtId="0" fontId="3" fillId="31" borderId="1" xfId="0" applyFont="1" applyFill="1" applyBorder="1"/>
    <xf numFmtId="0" fontId="28" fillId="31" borderId="1" xfId="0" applyFont="1" applyFill="1" applyBorder="1" applyAlignment="1">
      <alignment horizontal="right" vertical="center" wrapText="1"/>
    </xf>
    <xf numFmtId="0" fontId="28" fillId="31" borderId="1" xfId="0" applyFont="1" applyFill="1" applyBorder="1" applyAlignment="1">
      <alignment horizontal="right" vertical="center"/>
    </xf>
    <xf numFmtId="0" fontId="28" fillId="31" borderId="11" xfId="0" applyFont="1" applyFill="1" applyBorder="1" applyAlignment="1">
      <alignment horizontal="left"/>
    </xf>
    <xf numFmtId="0" fontId="3" fillId="31" borderId="1" xfId="0" applyFont="1" applyFill="1" applyBorder="1" applyAlignment="1">
      <alignment horizontal="center" vertical="center" wrapText="1"/>
    </xf>
    <xf numFmtId="0" fontId="28" fillId="31" borderId="1" xfId="0" applyFont="1" applyFill="1" applyBorder="1" applyAlignment="1">
      <alignment horizontal="center" vertical="center" wrapText="1"/>
    </xf>
    <xf numFmtId="0" fontId="55" fillId="0" borderId="1" xfId="0" applyFont="1" applyBorder="1" applyAlignment="1">
      <alignment vertical="center"/>
    </xf>
    <xf numFmtId="3" fontId="4" fillId="0" borderId="1" xfId="0" applyNumberFormat="1" applyFont="1" applyBorder="1" applyAlignment="1">
      <alignment horizontal="right" vertical="center"/>
    </xf>
    <xf numFmtId="0" fontId="56" fillId="0" borderId="1" xfId="0" applyFont="1" applyBorder="1" applyAlignment="1">
      <alignment horizontal="right" vertical="center"/>
    </xf>
    <xf numFmtId="3" fontId="7" fillId="0" borderId="1" xfId="0" applyNumberFormat="1" applyFont="1" applyBorder="1" applyAlignment="1">
      <alignment horizontal="right" vertical="center"/>
    </xf>
    <xf numFmtId="0" fontId="55" fillId="0" borderId="1" xfId="0" applyFont="1" applyBorder="1" applyAlignment="1">
      <alignment vertical="center" wrapText="1"/>
    </xf>
    <xf numFmtId="0" fontId="28" fillId="31" borderId="6" xfId="0" applyFont="1" applyFill="1" applyBorder="1" applyAlignment="1">
      <alignment horizontal="right" vertical="center" wrapText="1"/>
    </xf>
    <xf numFmtId="0" fontId="3" fillId="31" borderId="15" xfId="0" applyFont="1" applyFill="1" applyBorder="1" applyAlignment="1">
      <alignment horizontal="right" wrapText="1"/>
    </xf>
    <xf numFmtId="0" fontId="3" fillId="31" borderId="15" xfId="0" applyFont="1" applyFill="1" applyBorder="1"/>
    <xf numFmtId="0" fontId="3" fillId="31" borderId="1" xfId="0" applyFont="1" applyFill="1" applyBorder="1" applyAlignment="1">
      <alignment vertical="center"/>
    </xf>
    <xf numFmtId="0" fontId="3" fillId="31" borderId="1" xfId="0" applyFont="1" applyFill="1" applyBorder="1" applyAlignment="1">
      <alignment horizontal="right" vertical="center"/>
    </xf>
    <xf numFmtId="0" fontId="3" fillId="28" borderId="10" xfId="0" applyFont="1" applyFill="1" applyBorder="1"/>
    <xf numFmtId="0" fontId="0" fillId="28" borderId="0" xfId="0" applyFill="1"/>
    <xf numFmtId="0" fontId="33" fillId="28" borderId="0" xfId="0" applyFont="1" applyFill="1" applyAlignment="1">
      <alignment vertical="center"/>
    </xf>
    <xf numFmtId="0" fontId="33" fillId="28" borderId="0" xfId="0" applyFont="1" applyFill="1"/>
    <xf numFmtId="0" fontId="3" fillId="31" borderId="11" xfId="0" applyFont="1" applyFill="1" applyBorder="1" applyAlignment="1">
      <alignment horizontal="left" vertical="center"/>
    </xf>
    <xf numFmtId="0" fontId="3" fillId="31" borderId="15" xfId="0" applyFont="1" applyFill="1" applyBorder="1" applyAlignment="1">
      <alignment horizontal="right" vertical="center" wrapText="1"/>
    </xf>
    <xf numFmtId="0" fontId="3" fillId="31" borderId="19" xfId="0" applyFont="1" applyFill="1" applyBorder="1" applyAlignment="1">
      <alignment horizontal="left" vertical="center"/>
    </xf>
    <xf numFmtId="0" fontId="7" fillId="31" borderId="1" xfId="0" applyFont="1" applyFill="1" applyBorder="1" applyAlignment="1">
      <alignment vertical="center" wrapText="1"/>
    </xf>
    <xf numFmtId="0" fontId="7" fillId="0" borderId="1" xfId="0" applyFont="1" applyBorder="1" applyAlignment="1">
      <alignment horizontal="right" vertical="center"/>
    </xf>
    <xf numFmtId="6" fontId="7" fillId="0" borderId="1" xfId="0" applyNumberFormat="1" applyFont="1" applyBorder="1" applyAlignment="1">
      <alignment horizontal="right" vertical="center" wrapText="1"/>
    </xf>
    <xf numFmtId="9" fontId="3" fillId="0" borderId="1" xfId="0" applyNumberFormat="1" applyFont="1" applyBorder="1" applyAlignment="1">
      <alignment horizontal="right" vertical="center" wrapText="1"/>
    </xf>
    <xf numFmtId="0" fontId="3" fillId="30" borderId="6" xfId="0" applyFont="1" applyFill="1" applyBorder="1" applyAlignment="1">
      <alignment horizontal="right" vertical="center" wrapText="1"/>
    </xf>
    <xf numFmtId="0" fontId="4" fillId="0" borderId="11" xfId="0" applyFont="1" applyBorder="1" applyAlignment="1">
      <alignment vertical="center" wrapText="1"/>
    </xf>
    <xf numFmtId="0" fontId="7" fillId="0" borderId="11" xfId="0" applyFont="1" applyBorder="1" applyAlignment="1">
      <alignment horizontal="right" vertical="center" wrapText="1"/>
    </xf>
    <xf numFmtId="0" fontId="3" fillId="31" borderId="6" xfId="0" applyFont="1" applyFill="1" applyBorder="1"/>
    <xf numFmtId="0" fontId="1" fillId="0" borderId="1" xfId="0" applyFont="1" applyBorder="1" applyAlignment="1">
      <alignment vertical="center" wrapText="1"/>
    </xf>
    <xf numFmtId="0" fontId="1" fillId="0" borderId="1" xfId="0" applyFont="1" applyBorder="1" applyAlignment="1">
      <alignment horizontal="right" vertical="center"/>
    </xf>
    <xf numFmtId="3" fontId="1" fillId="0" borderId="1" xfId="0" applyNumberFormat="1" applyFont="1" applyBorder="1" applyAlignment="1">
      <alignment horizontal="right" vertical="center" wrapText="1"/>
    </xf>
    <xf numFmtId="9" fontId="1" fillId="0" borderId="1" xfId="0" applyNumberFormat="1" applyFont="1" applyBorder="1" applyAlignment="1">
      <alignment horizontal="right" vertical="center" wrapText="1"/>
    </xf>
    <xf numFmtId="0" fontId="3" fillId="0" borderId="11" xfId="0" applyFont="1" applyBorder="1" applyAlignment="1">
      <alignment horizontal="right" vertical="center"/>
    </xf>
    <xf numFmtId="3" fontId="3" fillId="0" borderId="15" xfId="0" applyNumberFormat="1" applyFont="1" applyBorder="1" applyAlignment="1">
      <alignment horizontal="right" vertical="center" wrapText="1"/>
    </xf>
    <xf numFmtId="0" fontId="3" fillId="31" borderId="6" xfId="0" applyFont="1" applyFill="1" applyBorder="1" applyAlignment="1">
      <alignment horizontal="right" vertical="center" wrapText="1"/>
    </xf>
    <xf numFmtId="3" fontId="1"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0" fontId="1" fillId="0" borderId="0" xfId="0" applyFont="1"/>
    <xf numFmtId="0" fontId="33" fillId="0" borderId="0" xfId="0" applyFont="1" applyAlignment="1">
      <alignment horizontal="left" vertical="center"/>
    </xf>
    <xf numFmtId="0" fontId="3" fillId="31" borderId="6" xfId="0" applyFont="1" applyFill="1" applyBorder="1" applyAlignment="1">
      <alignment horizontal="right" vertical="center"/>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5" fontId="1" fillId="0" borderId="1" xfId="0" applyNumberFormat="1" applyFont="1" applyBorder="1" applyAlignment="1">
      <alignment horizontal="right" vertical="center" wrapText="1"/>
    </xf>
    <xf numFmtId="5" fontId="1" fillId="0" borderId="1" xfId="0" applyNumberFormat="1" applyFont="1" applyBorder="1" applyAlignment="1">
      <alignment vertical="center" wrapText="1"/>
    </xf>
    <xf numFmtId="5" fontId="3" fillId="0" borderId="1" xfId="0" applyNumberFormat="1" applyFont="1" applyBorder="1" applyAlignment="1">
      <alignment vertical="center" wrapText="1"/>
    </xf>
    <xf numFmtId="9" fontId="4" fillId="0" borderId="1" xfId="0" applyNumberFormat="1" applyFont="1" applyBorder="1" applyAlignment="1">
      <alignment horizontal="right" vertical="center" wrapText="1"/>
    </xf>
    <xf numFmtId="0" fontId="28" fillId="31" borderId="6" xfId="0" applyFont="1" applyFill="1" applyBorder="1" applyAlignment="1">
      <alignment vertical="center"/>
    </xf>
    <xf numFmtId="0" fontId="28" fillId="31" borderId="18" xfId="0" applyFont="1" applyFill="1" applyBorder="1" applyAlignment="1">
      <alignment horizontal="right" vertical="center"/>
    </xf>
    <xf numFmtId="6" fontId="4" fillId="0" borderId="1" xfId="0" applyNumberFormat="1" applyFont="1" applyBorder="1" applyAlignment="1">
      <alignment horizontal="right" vertical="center"/>
    </xf>
    <xf numFmtId="6" fontId="7" fillId="0" borderId="1" xfId="0" applyNumberFormat="1" applyFont="1" applyBorder="1" applyAlignment="1">
      <alignment horizontal="right" vertical="center"/>
    </xf>
    <xf numFmtId="0" fontId="3" fillId="31" borderId="1" xfId="0" applyFont="1" applyFill="1" applyBorder="1" applyAlignment="1">
      <alignment horizontal="left" vertical="center" wrapText="1"/>
    </xf>
    <xf numFmtId="0" fontId="1" fillId="28" borderId="1" xfId="0" applyFont="1" applyFill="1" applyBorder="1" applyAlignment="1">
      <alignment horizontal="left" vertical="center" wrapText="1"/>
    </xf>
    <xf numFmtId="0" fontId="6" fillId="28" borderId="1" xfId="0" applyFont="1" applyFill="1" applyBorder="1" applyAlignment="1">
      <alignment horizontal="center" vertical="center" wrapText="1"/>
    </xf>
    <xf numFmtId="0" fontId="3" fillId="31" borderId="1" xfId="0" applyFont="1" applyFill="1" applyBorder="1" applyAlignment="1">
      <alignment horizontal="left" vertical="center"/>
    </xf>
    <xf numFmtId="0" fontId="1" fillId="28" borderId="1" xfId="0" applyFont="1" applyFill="1" applyBorder="1" applyAlignment="1">
      <alignment horizontal="left" vertical="center"/>
    </xf>
    <xf numFmtId="0" fontId="1" fillId="0" borderId="1" xfId="0" applyFont="1" applyBorder="1"/>
    <xf numFmtId="3" fontId="1" fillId="0" borderId="15" xfId="0" applyNumberFormat="1" applyFont="1" applyBorder="1" applyAlignment="1">
      <alignment horizontal="right" vertical="center"/>
    </xf>
    <xf numFmtId="0" fontId="1" fillId="0" borderId="0" xfId="0" applyFont="1" applyAlignment="1">
      <alignment horizontal="right" vertical="center"/>
    </xf>
    <xf numFmtId="9" fontId="1" fillId="0" borderId="1" xfId="0" applyNumberFormat="1" applyFont="1" applyBorder="1" applyAlignment="1">
      <alignment horizontal="right" vertical="center"/>
    </xf>
    <xf numFmtId="0" fontId="3" fillId="0" borderId="15" xfId="0" applyFont="1" applyBorder="1" applyAlignment="1">
      <alignment vertical="center" wrapText="1"/>
    </xf>
    <xf numFmtId="0" fontId="3" fillId="0" borderId="6" xfId="0" applyFont="1" applyBorder="1" applyAlignment="1">
      <alignment horizontal="right" vertical="center" wrapText="1"/>
    </xf>
    <xf numFmtId="0" fontId="3" fillId="30" borderId="11" xfId="0" applyFont="1" applyFill="1" applyBorder="1" applyAlignment="1">
      <alignment vertical="center" wrapText="1"/>
    </xf>
    <xf numFmtId="0" fontId="3" fillId="31" borderId="11" xfId="0" applyFont="1" applyFill="1" applyBorder="1"/>
    <xf numFmtId="0" fontId="28" fillId="31" borderId="18" xfId="0" applyFont="1" applyFill="1" applyBorder="1" applyAlignment="1">
      <alignment horizontal="right" vertical="center" wrapText="1"/>
    </xf>
    <xf numFmtId="0" fontId="1" fillId="0" borderId="1" xfId="0" applyFont="1" applyBorder="1" applyAlignment="1">
      <alignment horizontal="left" vertical="center"/>
    </xf>
    <xf numFmtId="174" fontId="3" fillId="0" borderId="1" xfId="0" applyNumberFormat="1" applyFont="1" applyBorder="1"/>
    <xf numFmtId="5" fontId="3" fillId="0" borderId="6" xfId="0" applyNumberFormat="1" applyFont="1" applyBorder="1" applyAlignment="1">
      <alignment vertical="center" wrapText="1"/>
    </xf>
    <xf numFmtId="174" fontId="3" fillId="0" borderId="12" xfId="0" applyNumberFormat="1" applyFont="1" applyBorder="1"/>
    <xf numFmtId="0" fontId="7" fillId="0" borderId="0" xfId="0" applyFont="1" applyAlignment="1">
      <alignment vertical="center"/>
    </xf>
    <xf numFmtId="3" fontId="4" fillId="31" borderId="1" xfId="0" applyNumberFormat="1" applyFont="1" applyFill="1" applyBorder="1" applyAlignment="1">
      <alignment vertical="center"/>
    </xf>
    <xf numFmtId="3" fontId="7" fillId="31" borderId="1" xfId="0" applyNumberFormat="1" applyFont="1" applyFill="1" applyBorder="1" applyAlignment="1">
      <alignment horizontal="right" vertical="center"/>
    </xf>
    <xf numFmtId="3" fontId="4" fillId="28" borderId="1" xfId="0" applyNumberFormat="1" applyFont="1" applyFill="1" applyBorder="1" applyAlignment="1">
      <alignment vertical="center"/>
    </xf>
    <xf numFmtId="3" fontId="4" fillId="28" borderId="1" xfId="0" applyNumberFormat="1" applyFont="1" applyFill="1" applyBorder="1" applyAlignment="1">
      <alignment horizontal="right" vertical="center"/>
    </xf>
    <xf numFmtId="3" fontId="7" fillId="28" borderId="1" xfId="0" applyNumberFormat="1" applyFont="1" applyFill="1" applyBorder="1" applyAlignment="1">
      <alignment horizontal="right" vertical="center"/>
    </xf>
    <xf numFmtId="3" fontId="1" fillId="0" borderId="0" xfId="0" applyNumberFormat="1" applyFont="1"/>
    <xf numFmtId="174" fontId="4" fillId="0" borderId="22" xfId="0" applyNumberFormat="1" applyFont="1" applyBorder="1" applyAlignment="1">
      <alignment horizontal="right" vertical="center" wrapText="1"/>
    </xf>
    <xf numFmtId="0" fontId="6" fillId="0" borderId="1" xfId="0" applyFont="1" applyBorder="1" applyAlignment="1">
      <alignment vertical="center"/>
    </xf>
    <xf numFmtId="2" fontId="6" fillId="0" borderId="1" xfId="0" applyNumberFormat="1" applyFont="1" applyBorder="1" applyAlignment="1">
      <alignment vertical="center"/>
    </xf>
    <xf numFmtId="0" fontId="43" fillId="0" borderId="0" xfId="0" applyFont="1" applyAlignment="1">
      <alignment horizontal="left" vertical="center" wrapText="1"/>
    </xf>
    <xf numFmtId="0" fontId="3" fillId="30" borderId="1" xfId="0" applyFont="1" applyFill="1" applyBorder="1" applyAlignment="1">
      <alignment vertical="center"/>
    </xf>
    <xf numFmtId="0" fontId="1" fillId="0" borderId="1" xfId="0" applyFont="1" applyBorder="1" applyAlignment="1">
      <alignment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6" fillId="0" borderId="1" xfId="0" applyFont="1" applyBorder="1" applyAlignment="1">
      <alignment vertical="center" wrapText="1"/>
    </xf>
    <xf numFmtId="6" fontId="6" fillId="0" borderId="1" xfId="0" applyNumberFormat="1" applyFont="1" applyBorder="1" applyAlignment="1">
      <alignment vertical="center" wrapText="1"/>
    </xf>
    <xf numFmtId="6" fontId="1" fillId="0" borderId="1" xfId="0" applyNumberFormat="1" applyFont="1" applyBorder="1"/>
    <xf numFmtId="6" fontId="6" fillId="0" borderId="1" xfId="0" applyNumberFormat="1" applyFont="1" applyBorder="1" applyAlignment="1">
      <alignment horizontal="right" vertical="center" wrapText="1"/>
    </xf>
    <xf numFmtId="9" fontId="6" fillId="0" borderId="1" xfId="0" applyNumberFormat="1" applyFont="1" applyBorder="1" applyAlignment="1">
      <alignment vertical="center" wrapText="1"/>
    </xf>
    <xf numFmtId="9" fontId="1" fillId="0" borderId="1" xfId="0" applyNumberFormat="1" applyFont="1" applyBorder="1" applyAlignment="1">
      <alignment vertical="center"/>
    </xf>
    <xf numFmtId="9" fontId="6" fillId="0" borderId="1" xfId="0" applyNumberFormat="1" applyFont="1" applyBorder="1" applyAlignment="1">
      <alignment horizontal="right" vertical="center" wrapText="1"/>
    </xf>
    <xf numFmtId="0" fontId="1"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28" borderId="1" xfId="0" applyFont="1" applyFill="1" applyBorder="1" applyAlignment="1">
      <alignment horizontal="left" vertical="center" wrapText="1"/>
    </xf>
    <xf numFmtId="0" fontId="0" fillId="0" borderId="0" xfId="0" applyAlignment="1">
      <alignment vertical="center"/>
    </xf>
    <xf numFmtId="0" fontId="62" fillId="0" borderId="0" xfId="0" applyFont="1"/>
    <xf numFmtId="0" fontId="63" fillId="0" borderId="0" xfId="0" applyFont="1"/>
    <xf numFmtId="0" fontId="65" fillId="0" borderId="0" xfId="0" applyFont="1"/>
    <xf numFmtId="0" fontId="64" fillId="0" borderId="0" xfId="0" applyFont="1"/>
    <xf numFmtId="0" fontId="7" fillId="32" borderId="11" xfId="0" applyFont="1" applyFill="1" applyBorder="1" applyAlignment="1">
      <alignment vertical="center" wrapText="1"/>
    </xf>
    <xf numFmtId="0" fontId="7" fillId="32" borderId="1" xfId="0" applyFont="1" applyFill="1" applyBorder="1" applyAlignment="1">
      <alignment vertical="center" wrapText="1"/>
    </xf>
    <xf numFmtId="0" fontId="7" fillId="32" borderId="18" xfId="0" applyFont="1" applyFill="1" applyBorder="1" applyAlignment="1">
      <alignment horizontal="right" vertical="center" wrapText="1"/>
    </xf>
    <xf numFmtId="0" fontId="7" fillId="32" borderId="1" xfId="0" applyFont="1" applyFill="1" applyBorder="1" applyAlignment="1">
      <alignment horizontal="right" vertical="center" wrapText="1"/>
    </xf>
    <xf numFmtId="0" fontId="66" fillId="0" borderId="0" xfId="0" applyFont="1" applyAlignment="1">
      <alignment horizontal="right" wrapText="1"/>
    </xf>
    <xf numFmtId="0" fontId="4" fillId="0" borderId="15" xfId="0" applyFont="1" applyBorder="1" applyAlignment="1">
      <alignment horizontal="right" vertical="center" wrapText="1"/>
    </xf>
    <xf numFmtId="0" fontId="66" fillId="0" borderId="0" xfId="0" applyFont="1"/>
    <xf numFmtId="0" fontId="43" fillId="0" borderId="0" xfId="0" applyFont="1" applyAlignment="1">
      <alignment horizontal="left" vertical="center"/>
    </xf>
    <xf numFmtId="0" fontId="7" fillId="0" borderId="0" xfId="0" applyFont="1" applyAlignment="1">
      <alignment horizontal="right" vertical="center" wrapText="1"/>
    </xf>
    <xf numFmtId="0" fontId="4" fillId="0" borderId="0" xfId="0" applyFont="1" applyAlignment="1">
      <alignment horizontal="right" vertical="center" wrapText="1"/>
    </xf>
    <xf numFmtId="0" fontId="7" fillId="0" borderId="0" xfId="0" applyFont="1"/>
    <xf numFmtId="0" fontId="7" fillId="32" borderId="6" xfId="0" applyFont="1" applyFill="1" applyBorder="1" applyAlignment="1">
      <alignment vertical="center" wrapText="1"/>
    </xf>
    <xf numFmtId="0" fontId="7" fillId="32" borderId="6" xfId="0" applyFont="1" applyFill="1" applyBorder="1" applyAlignment="1">
      <alignment horizontal="right" vertical="center" wrapText="1"/>
    </xf>
    <xf numFmtId="0" fontId="7" fillId="0" borderId="15" xfId="0" applyFont="1" applyBorder="1" applyAlignment="1">
      <alignment horizontal="right" vertical="center" wrapText="1"/>
    </xf>
    <xf numFmtId="0" fontId="7" fillId="0" borderId="11" xfId="0" applyFont="1" applyBorder="1" applyAlignment="1">
      <alignment vertical="center" wrapText="1"/>
    </xf>
    <xf numFmtId="0" fontId="43" fillId="0" borderId="0" xfId="0" applyFont="1" applyAlignment="1">
      <alignment vertical="center"/>
    </xf>
    <xf numFmtId="0" fontId="67" fillId="0" borderId="0" xfId="0" applyFont="1" applyAlignment="1">
      <alignment vertical="center"/>
    </xf>
    <xf numFmtId="0" fontId="68" fillId="0" borderId="0" xfId="0" applyFont="1"/>
    <xf numFmtId="0" fontId="4" fillId="0" borderId="0" xfId="0" applyFont="1"/>
    <xf numFmtId="0" fontId="7" fillId="32" borderId="1" xfId="0" applyFont="1" applyFill="1" applyBorder="1" applyAlignment="1">
      <alignment horizontal="center" vertical="center" wrapText="1"/>
    </xf>
    <xf numFmtId="2" fontId="7" fillId="0" borderId="11" xfId="0" applyNumberFormat="1" applyFont="1" applyBorder="1" applyAlignment="1">
      <alignment horizontal="right" vertical="center" wrapText="1"/>
    </xf>
    <xf numFmtId="0" fontId="28" fillId="32" borderId="1" xfId="0" applyFont="1" applyFill="1" applyBorder="1" applyAlignment="1">
      <alignment horizontal="center" vertical="center"/>
    </xf>
    <xf numFmtId="0" fontId="28" fillId="32" borderId="1" xfId="0" applyFont="1" applyFill="1" applyBorder="1" applyAlignment="1">
      <alignment horizontal="center"/>
    </xf>
    <xf numFmtId="0" fontId="6" fillId="0" borderId="1" xfId="0" applyFont="1" applyBorder="1"/>
    <xf numFmtId="2" fontId="6" fillId="0" borderId="1" xfId="0" applyNumberFormat="1" applyFont="1" applyBorder="1"/>
    <xf numFmtId="0" fontId="6" fillId="0" borderId="1" xfId="0" applyFont="1" applyBorder="1" applyAlignment="1">
      <alignment wrapText="1"/>
    </xf>
    <xf numFmtId="2" fontId="6" fillId="0" borderId="1" xfId="0" applyNumberFormat="1" applyFont="1" applyBorder="1" applyAlignment="1">
      <alignment horizontal="right" vertical="center"/>
    </xf>
    <xf numFmtId="0" fontId="4" fillId="32" borderId="1" xfId="0" applyFont="1" applyFill="1" applyBorder="1" applyAlignment="1">
      <alignment horizontal="left"/>
    </xf>
    <xf numFmtId="0" fontId="7" fillId="32" borderId="6" xfId="0" applyFont="1" applyFill="1" applyBorder="1" applyAlignment="1">
      <alignment horizontal="right"/>
    </xf>
    <xf numFmtId="0" fontId="7" fillId="32" borderId="6" xfId="0" applyFont="1" applyFill="1" applyBorder="1"/>
    <xf numFmtId="0" fontId="7" fillId="32" borderId="1" xfId="0" applyFont="1" applyFill="1" applyBorder="1"/>
    <xf numFmtId="0" fontId="4" fillId="0" borderId="11" xfId="0" applyFont="1" applyBorder="1"/>
    <xf numFmtId="0" fontId="4" fillId="0" borderId="15" xfId="0" applyFont="1" applyBorder="1"/>
    <xf numFmtId="0" fontId="4" fillId="0" borderId="11" xfId="0" applyFont="1" applyBorder="1" applyAlignment="1">
      <alignment wrapText="1"/>
    </xf>
    <xf numFmtId="0" fontId="4" fillId="0" borderId="1" xfId="0" applyFont="1" applyBorder="1" applyAlignment="1">
      <alignment horizontal="right"/>
    </xf>
    <xf numFmtId="0" fontId="43" fillId="0" borderId="0" xfId="0" applyFont="1" applyAlignment="1">
      <alignment horizontal="left"/>
    </xf>
    <xf numFmtId="0" fontId="61" fillId="0" borderId="0" xfId="0" applyFont="1" applyAlignment="1">
      <alignment horizontal="left" vertical="top" wrapText="1"/>
    </xf>
    <xf numFmtId="0" fontId="39" fillId="0" borderId="0" xfId="0" applyFont="1"/>
    <xf numFmtId="0" fontId="6" fillId="0" borderId="0" xfId="0" applyFont="1" applyAlignment="1">
      <alignment horizontal="center" vertical="center"/>
    </xf>
    <xf numFmtId="0" fontId="6" fillId="0" borderId="0" xfId="0" applyFont="1" applyAlignment="1">
      <alignment horizontal="center" vertical="center" wrapText="1"/>
    </xf>
    <xf numFmtId="0" fontId="1" fillId="0" borderId="0" xfId="0" applyFont="1" applyAlignment="1">
      <alignment horizontal="center" vertical="center" wrapText="1"/>
    </xf>
    <xf numFmtId="0" fontId="23" fillId="0" borderId="15" xfId="0" applyFont="1" applyBorder="1" applyAlignment="1">
      <alignment vertical="top" wrapText="1" readingOrder="1"/>
    </xf>
    <xf numFmtId="0" fontId="23" fillId="0" borderId="1" xfId="0" applyFont="1" applyBorder="1" applyAlignment="1">
      <alignment vertical="top" wrapText="1" readingOrder="1"/>
    </xf>
    <xf numFmtId="0" fontId="6" fillId="0" borderId="15" xfId="0" applyFont="1" applyBorder="1"/>
    <xf numFmtId="0" fontId="33" fillId="0" borderId="0" xfId="0" applyFont="1" applyAlignment="1">
      <alignment vertical="center" wrapText="1"/>
    </xf>
    <xf numFmtId="0" fontId="28" fillId="31" borderId="1" xfId="0" applyFont="1" applyFill="1" applyBorder="1" applyAlignment="1">
      <alignment vertical="center" wrapText="1"/>
    </xf>
    <xf numFmtId="3" fontId="6" fillId="0" borderId="1" xfId="0" applyNumberFormat="1" applyFont="1" applyBorder="1" applyAlignment="1">
      <alignment vertical="center" wrapText="1"/>
    </xf>
    <xf numFmtId="3" fontId="1" fillId="0" borderId="1" xfId="0" applyNumberFormat="1" applyFont="1" applyBorder="1" applyAlignment="1">
      <alignment vertical="center"/>
    </xf>
    <xf numFmtId="3" fontId="6" fillId="0" borderId="1" xfId="0" applyNumberFormat="1" applyFont="1" applyBorder="1" applyAlignment="1">
      <alignment horizontal="right" vertical="center" wrapText="1"/>
    </xf>
    <xf numFmtId="0" fontId="1" fillId="0" borderId="1" xfId="0" applyFont="1" applyBorder="1" applyAlignment="1">
      <alignment horizontal="right"/>
    </xf>
    <xf numFmtId="0" fontId="3" fillId="30" borderId="1" xfId="0" applyFont="1" applyFill="1" applyBorder="1" applyAlignment="1">
      <alignment horizontal="right" vertical="center"/>
    </xf>
    <xf numFmtId="3" fontId="1" fillId="0" borderId="15" xfId="0" applyNumberFormat="1" applyFont="1" applyBorder="1" applyAlignment="1">
      <alignment horizontal="right" vertical="center" wrapText="1"/>
    </xf>
    <xf numFmtId="3" fontId="1" fillId="0" borderId="0" xfId="0" applyNumberFormat="1" applyFont="1" applyAlignment="1">
      <alignment horizontal="right" vertical="center" wrapText="1"/>
    </xf>
    <xf numFmtId="3" fontId="0" fillId="0" borderId="0" xfId="0" applyNumberFormat="1"/>
    <xf numFmtId="3" fontId="3" fillId="0" borderId="0" xfId="0" applyNumberFormat="1" applyFont="1" applyAlignment="1">
      <alignment horizontal="right" vertical="center" wrapText="1"/>
    </xf>
    <xf numFmtId="0" fontId="1" fillId="28" borderId="11" xfId="0" applyFont="1" applyFill="1" applyBorder="1" applyAlignment="1">
      <alignment vertical="center" wrapText="1"/>
    </xf>
    <xf numFmtId="0" fontId="1" fillId="0" borderId="11" xfId="0" applyFont="1" applyBorder="1" applyAlignment="1">
      <alignment vertical="center" wrapText="1"/>
    </xf>
    <xf numFmtId="0" fontId="28" fillId="0" borderId="0" xfId="0" applyFont="1" applyAlignment="1">
      <alignment horizontal="right"/>
    </xf>
    <xf numFmtId="0" fontId="1" fillId="31" borderId="7" xfId="0" applyFont="1" applyFill="1" applyBorder="1"/>
    <xf numFmtId="0" fontId="1" fillId="0" borderId="1" xfId="0" applyFont="1" applyBorder="1" applyAlignment="1">
      <alignment wrapText="1"/>
    </xf>
    <xf numFmtId="0" fontId="2" fillId="0" borderId="0" xfId="0" applyFont="1"/>
    <xf numFmtId="164" fontId="9" fillId="0" borderId="0" xfId="2" applyNumberFormat="1" applyFont="1" applyFill="1" applyBorder="1" applyProtection="1"/>
    <xf numFmtId="0" fontId="1" fillId="28" borderId="10" xfId="0" applyFont="1" applyFill="1" applyBorder="1"/>
    <xf numFmtId="4" fontId="0" fillId="0" borderId="0" xfId="0" applyNumberFormat="1"/>
    <xf numFmtId="171" fontId="1" fillId="0" borderId="10" xfId="0" applyNumberFormat="1" applyFont="1" applyBorder="1"/>
    <xf numFmtId="0" fontId="1" fillId="31" borderId="1" xfId="0" applyFont="1" applyFill="1" applyBorder="1"/>
    <xf numFmtId="171" fontId="1" fillId="0" borderId="1" xfId="0" applyNumberFormat="1" applyFont="1" applyBorder="1" applyAlignment="1">
      <alignment vertical="center"/>
    </xf>
    <xf numFmtId="0" fontId="6" fillId="0" borderId="0" xfId="0" applyFont="1"/>
    <xf numFmtId="170" fontId="6" fillId="0" borderId="0" xfId="0" applyNumberFormat="1" applyFont="1"/>
    <xf numFmtId="0" fontId="1" fillId="0" borderId="0" xfId="0" applyFont="1" applyAlignment="1">
      <alignment vertical="center"/>
    </xf>
    <xf numFmtId="0" fontId="1" fillId="0" borderId="0" xfId="0" applyFont="1" applyAlignment="1">
      <alignment horizontal="right" vertical="center" wrapText="1"/>
    </xf>
    <xf numFmtId="171" fontId="1" fillId="0" borderId="0" xfId="0" applyNumberFormat="1" applyFont="1"/>
    <xf numFmtId="0" fontId="69" fillId="0" borderId="0" xfId="0" applyFont="1"/>
    <xf numFmtId="0" fontId="70" fillId="0" borderId="0" xfId="0" applyFont="1"/>
    <xf numFmtId="0" fontId="71" fillId="0" borderId="0" xfId="0" applyFont="1"/>
    <xf numFmtId="0" fontId="27" fillId="0" borderId="0" xfId="0" applyFont="1"/>
    <xf numFmtId="0" fontId="6" fillId="0" borderId="11" xfId="0" applyFont="1" applyBorder="1" applyAlignment="1">
      <alignment vertical="center" wrapText="1"/>
    </xf>
    <xf numFmtId="0" fontId="6" fillId="0" borderId="15" xfId="0" applyFont="1" applyBorder="1" applyAlignment="1">
      <alignment horizontal="right" vertical="center" wrapText="1"/>
    </xf>
    <xf numFmtId="3" fontId="6" fillId="0" borderId="11" xfId="0" applyNumberFormat="1" applyFont="1" applyBorder="1" applyAlignment="1">
      <alignment vertical="center" wrapText="1"/>
    </xf>
    <xf numFmtId="3" fontId="6" fillId="0" borderId="15" xfId="0" applyNumberFormat="1" applyFont="1" applyBorder="1" applyAlignment="1">
      <alignment horizontal="right" vertical="center" wrapText="1"/>
    </xf>
    <xf numFmtId="0" fontId="28" fillId="0" borderId="11" xfId="0" applyFont="1" applyBorder="1" applyAlignment="1">
      <alignment horizontal="right" vertical="center" wrapText="1"/>
    </xf>
    <xf numFmtId="164" fontId="28" fillId="0" borderId="11" xfId="2" applyNumberFormat="1" applyFont="1" applyFill="1" applyBorder="1" applyAlignment="1">
      <alignment horizontal="right" vertical="center" wrapText="1"/>
    </xf>
    <xf numFmtId="3" fontId="28" fillId="0" borderId="1" xfId="0" applyNumberFormat="1" applyFont="1" applyBorder="1" applyAlignment="1">
      <alignment horizontal="right" vertical="center" wrapText="1"/>
    </xf>
    <xf numFmtId="3" fontId="28" fillId="0" borderId="15" xfId="0" applyNumberFormat="1" applyFont="1" applyBorder="1" applyAlignment="1">
      <alignment horizontal="right" vertical="center" wrapText="1"/>
    </xf>
    <xf numFmtId="0" fontId="41" fillId="0" borderId="0" xfId="0" applyFont="1" applyAlignment="1">
      <alignment vertical="center"/>
    </xf>
    <xf numFmtId="0" fontId="28" fillId="33" borderId="10" xfId="0" applyFont="1" applyFill="1" applyBorder="1" applyAlignment="1">
      <alignment horizontal="left" vertical="center"/>
    </xf>
    <xf numFmtId="0" fontId="6" fillId="0" borderId="10" xfId="0" applyFont="1" applyBorder="1"/>
    <xf numFmtId="0" fontId="6" fillId="33" borderId="10" xfId="0" applyFont="1" applyFill="1" applyBorder="1" applyAlignment="1">
      <alignment vertical="center" wrapText="1"/>
    </xf>
    <xf numFmtId="0" fontId="6" fillId="33" borderId="10" xfId="0" applyFont="1" applyFill="1" applyBorder="1" applyAlignment="1">
      <alignment horizontal="left" vertical="center" wrapText="1"/>
    </xf>
    <xf numFmtId="0" fontId="28" fillId="32" borderId="7" xfId="0" applyFont="1" applyFill="1" applyBorder="1" applyAlignment="1">
      <alignment horizontal="left" vertical="center" wrapText="1"/>
    </xf>
    <xf numFmtId="0" fontId="75" fillId="0" borderId="0" xfId="0" applyFont="1" applyAlignment="1">
      <alignment vertical="center" wrapText="1"/>
    </xf>
    <xf numFmtId="0" fontId="6" fillId="33" borderId="1" xfId="0" applyFont="1" applyFill="1" applyBorder="1" applyAlignment="1">
      <alignment horizontal="left" vertical="center" wrapText="1"/>
    </xf>
    <xf numFmtId="0" fontId="6" fillId="33" borderId="1" xfId="0" applyFont="1" applyFill="1" applyBorder="1"/>
    <xf numFmtId="1" fontId="6" fillId="33" borderId="1" xfId="0" applyNumberFormat="1" applyFont="1" applyFill="1" applyBorder="1"/>
    <xf numFmtId="172" fontId="6" fillId="33" borderId="1" xfId="0" applyNumberFormat="1" applyFont="1" applyFill="1" applyBorder="1" applyAlignment="1">
      <alignment horizontal="right" vertical="center" wrapText="1"/>
    </xf>
    <xf numFmtId="3" fontId="6" fillId="33" borderId="1" xfId="0" applyNumberFormat="1" applyFont="1" applyFill="1" applyBorder="1" applyAlignment="1">
      <alignment horizontal="right" vertical="center" wrapText="1"/>
    </xf>
    <xf numFmtId="1" fontId="6" fillId="33" borderId="1" xfId="0" applyNumberFormat="1" applyFont="1" applyFill="1" applyBorder="1" applyAlignment="1">
      <alignment horizontal="right" vertical="center" wrapText="1"/>
    </xf>
    <xf numFmtId="3" fontId="6" fillId="33" borderId="1" xfId="0" applyNumberFormat="1" applyFont="1" applyFill="1" applyBorder="1" applyAlignment="1">
      <alignment vertical="center" wrapText="1"/>
    </xf>
    <xf numFmtId="1" fontId="6" fillId="33" borderId="1" xfId="0" applyNumberFormat="1" applyFont="1" applyFill="1" applyBorder="1" applyAlignment="1">
      <alignment vertical="center" wrapText="1"/>
    </xf>
    <xf numFmtId="172" fontId="6" fillId="33" borderId="1" xfId="0" applyNumberFormat="1" applyFont="1" applyFill="1" applyBorder="1" applyAlignment="1">
      <alignment vertical="center" wrapText="1"/>
    </xf>
    <xf numFmtId="0" fontId="28" fillId="33" borderId="1" xfId="0" applyFont="1" applyFill="1" applyBorder="1" applyAlignment="1">
      <alignment horizontal="right" vertical="center" wrapText="1"/>
    </xf>
    <xf numFmtId="172" fontId="28" fillId="33" borderId="1" xfId="0" applyNumberFormat="1" applyFont="1" applyFill="1" applyBorder="1" applyAlignment="1">
      <alignment vertical="center" wrapText="1"/>
    </xf>
    <xf numFmtId="0" fontId="28" fillId="0" borderId="0" xfId="0" applyFont="1"/>
    <xf numFmtId="0" fontId="28" fillId="32" borderId="1" xfId="0" applyFont="1" applyFill="1" applyBorder="1" applyAlignment="1">
      <alignment horizontal="left" vertical="center" wrapText="1"/>
    </xf>
    <xf numFmtId="172" fontId="61" fillId="0" borderId="1" xfId="0" applyNumberFormat="1" applyFont="1" applyBorder="1"/>
    <xf numFmtId="172" fontId="61" fillId="0" borderId="0" xfId="0" applyNumberFormat="1" applyFont="1"/>
    <xf numFmtId="172" fontId="6" fillId="33" borderId="0" xfId="0" applyNumberFormat="1" applyFont="1" applyFill="1" applyAlignment="1">
      <alignment horizontal="right" vertical="center" wrapText="1"/>
    </xf>
    <xf numFmtId="4" fontId="6" fillId="33" borderId="0" xfId="0" applyNumberFormat="1" applyFont="1" applyFill="1" applyAlignment="1">
      <alignment horizontal="right" vertical="center" wrapText="1"/>
    </xf>
    <xf numFmtId="172" fontId="6" fillId="33" borderId="0" xfId="0" applyNumberFormat="1" applyFont="1" applyFill="1" applyAlignment="1">
      <alignment vertical="center" wrapText="1"/>
    </xf>
    <xf numFmtId="172" fontId="70" fillId="0" borderId="0" xfId="0" applyNumberFormat="1" applyFont="1"/>
    <xf numFmtId="0" fontId="28" fillId="33" borderId="0" xfId="0" applyFont="1" applyFill="1" applyAlignment="1">
      <alignment horizontal="right" vertical="center" wrapText="1"/>
    </xf>
    <xf numFmtId="0" fontId="76" fillId="33" borderId="0" xfId="0" applyFont="1" applyFill="1" applyAlignment="1">
      <alignment horizontal="left" vertical="center" wrapText="1"/>
    </xf>
    <xf numFmtId="0" fontId="28" fillId="33" borderId="1" xfId="0" applyFont="1" applyFill="1" applyBorder="1" applyAlignment="1">
      <alignment horizontal="right" wrapText="1"/>
    </xf>
    <xf numFmtId="172" fontId="28" fillId="33" borderId="1" xfId="0" applyNumberFormat="1" applyFont="1" applyFill="1" applyBorder="1" applyAlignment="1">
      <alignment horizontal="right" wrapText="1"/>
    </xf>
    <xf numFmtId="0" fontId="28" fillId="33" borderId="0" xfId="0" applyFont="1" applyFill="1"/>
    <xf numFmtId="173" fontId="6" fillId="33" borderId="0" xfId="0" applyNumberFormat="1" applyFont="1" applyFill="1" applyAlignment="1">
      <alignment vertical="center" wrapText="1"/>
    </xf>
    <xf numFmtId="0" fontId="76" fillId="33" borderId="0" xfId="0" applyFont="1" applyFill="1" applyAlignment="1">
      <alignment horizontal="right" vertical="center" wrapText="1"/>
    </xf>
    <xf numFmtId="176" fontId="6" fillId="33" borderId="1" xfId="0" applyNumberFormat="1" applyFont="1" applyFill="1" applyBorder="1" applyAlignment="1">
      <alignment horizontal="right" vertical="center" wrapText="1"/>
    </xf>
    <xf numFmtId="173" fontId="6" fillId="33" borderId="1" xfId="0" applyNumberFormat="1" applyFont="1" applyFill="1" applyBorder="1" applyAlignment="1">
      <alignment vertical="center" wrapText="1"/>
    </xf>
    <xf numFmtId="4" fontId="6" fillId="33" borderId="0" xfId="0" applyNumberFormat="1" applyFont="1" applyFill="1" applyAlignment="1">
      <alignment horizontal="right"/>
    </xf>
    <xf numFmtId="176" fontId="6" fillId="33" borderId="1" xfId="0" applyNumberFormat="1" applyFont="1" applyFill="1" applyBorder="1" applyAlignment="1">
      <alignment vertical="center" wrapText="1"/>
    </xf>
    <xf numFmtId="176" fontId="70" fillId="0" borderId="0" xfId="0" applyNumberFormat="1" applyFont="1"/>
    <xf numFmtId="173" fontId="70" fillId="33" borderId="0" xfId="0" applyNumberFormat="1" applyFont="1" applyFill="1"/>
    <xf numFmtId="170" fontId="6" fillId="33" borderId="1" xfId="0" applyNumberFormat="1" applyFont="1" applyFill="1" applyBorder="1" applyAlignment="1">
      <alignment vertical="center" wrapText="1"/>
    </xf>
    <xf numFmtId="173" fontId="28" fillId="33" borderId="1" xfId="0" applyNumberFormat="1" applyFont="1" applyFill="1" applyBorder="1" applyAlignment="1">
      <alignment vertical="center" wrapText="1"/>
    </xf>
    <xf numFmtId="0" fontId="6" fillId="0" borderId="11" xfId="0" applyFont="1" applyBorder="1" applyAlignment="1">
      <alignment horizontal="right" vertical="center" wrapText="1"/>
    </xf>
    <xf numFmtId="0" fontId="28" fillId="32" borderId="6" xfId="0" applyFont="1" applyFill="1" applyBorder="1" applyAlignment="1">
      <alignment horizontal="right" vertical="center" wrapText="1"/>
    </xf>
    <xf numFmtId="0" fontId="28" fillId="32" borderId="1" xfId="0" applyFont="1" applyFill="1" applyBorder="1" applyAlignment="1">
      <alignment horizontal="right" vertical="center" wrapText="1"/>
    </xf>
    <xf numFmtId="0" fontId="28" fillId="32" borderId="7" xfId="0" applyFont="1" applyFill="1" applyBorder="1" applyAlignment="1">
      <alignment horizontal="right" vertical="center" wrapText="1"/>
    </xf>
    <xf numFmtId="0" fontId="28" fillId="32" borderId="1" xfId="0" applyFont="1" applyFill="1" applyBorder="1" applyAlignment="1">
      <alignment horizontal="right"/>
    </xf>
    <xf numFmtId="0" fontId="28" fillId="32" borderId="7" xfId="0" applyFont="1" applyFill="1" applyBorder="1" applyAlignment="1">
      <alignment horizontal="right" vertical="center"/>
    </xf>
    <xf numFmtId="0" fontId="28" fillId="32" borderId="1" xfId="0" applyFont="1" applyFill="1" applyBorder="1" applyAlignment="1">
      <alignment horizontal="right" vertical="center"/>
    </xf>
    <xf numFmtId="0" fontId="79" fillId="0" borderId="14" xfId="0" applyFont="1" applyBorder="1"/>
    <xf numFmtId="0" fontId="77" fillId="0" borderId="14" xfId="0" applyFont="1" applyBorder="1"/>
    <xf numFmtId="0" fontId="77" fillId="0" borderId="0" xfId="0" applyFont="1"/>
    <xf numFmtId="0" fontId="79" fillId="0" borderId="0" xfId="0" applyFont="1"/>
    <xf numFmtId="0" fontId="79" fillId="0" borderId="23" xfId="0" applyFont="1" applyBorder="1"/>
    <xf numFmtId="0" fontId="77" fillId="0" borderId="23" xfId="0" applyFont="1" applyBorder="1"/>
    <xf numFmtId="0" fontId="80" fillId="0" borderId="23" xfId="0" applyFont="1" applyBorder="1"/>
    <xf numFmtId="0" fontId="81" fillId="0" borderId="23" xfId="0" applyFont="1" applyBorder="1"/>
    <xf numFmtId="0" fontId="80" fillId="0" borderId="0" xfId="0" applyFont="1"/>
    <xf numFmtId="0" fontId="81" fillId="0" borderId="0" xfId="0" applyFont="1"/>
    <xf numFmtId="4" fontId="33" fillId="0" borderId="0" xfId="0" applyNumberFormat="1" applyFont="1" applyAlignment="1">
      <alignment horizontal="left" vertical="center" wrapText="1"/>
    </xf>
    <xf numFmtId="0" fontId="83" fillId="0" borderId="23" xfId="0" applyFont="1" applyBorder="1"/>
    <xf numFmtId="0" fontId="45" fillId="28" borderId="0" xfId="0" applyFont="1" applyFill="1"/>
    <xf numFmtId="0" fontId="28" fillId="0" borderId="0" xfId="0" applyFont="1" applyAlignment="1">
      <alignment horizontal="left"/>
    </xf>
    <xf numFmtId="0" fontId="28" fillId="0" borderId="11" xfId="0" applyFont="1" applyBorder="1"/>
    <xf numFmtId="0" fontId="28" fillId="0" borderId="6" xfId="0" applyFont="1" applyBorder="1" applyAlignment="1">
      <alignment horizontal="right"/>
    </xf>
    <xf numFmtId="0" fontId="28" fillId="0" borderId="1" xfId="0" applyFont="1" applyBorder="1" applyAlignment="1">
      <alignment horizontal="right"/>
    </xf>
    <xf numFmtId="0" fontId="6" fillId="0" borderId="11" xfId="0" applyFont="1" applyBorder="1" applyAlignment="1">
      <alignment horizontal="left"/>
    </xf>
    <xf numFmtId="3" fontId="6" fillId="0" borderId="15" xfId="0" applyNumberFormat="1" applyFont="1" applyBorder="1"/>
    <xf numFmtId="3" fontId="6" fillId="0" borderId="1" xfId="0" applyNumberFormat="1" applyFont="1" applyBorder="1"/>
    <xf numFmtId="3" fontId="1" fillId="0" borderId="1" xfId="0" applyNumberFormat="1" applyFont="1" applyBorder="1"/>
    <xf numFmtId="3" fontId="28" fillId="0" borderId="15" xfId="0" applyNumberFormat="1" applyFont="1" applyBorder="1"/>
    <xf numFmtId="3" fontId="28" fillId="0" borderId="1" xfId="0" applyNumberFormat="1" applyFont="1" applyBorder="1"/>
    <xf numFmtId="3" fontId="4" fillId="0" borderId="0" xfId="0" applyNumberFormat="1" applyFont="1" applyAlignment="1">
      <alignment horizontal="right" vertical="center"/>
    </xf>
    <xf numFmtId="9" fontId="1" fillId="0" borderId="1" xfId="227" applyFont="1" applyFill="1" applyBorder="1" applyProtection="1"/>
    <xf numFmtId="9" fontId="1" fillId="0" borderId="1" xfId="0" applyNumberFormat="1" applyFont="1" applyBorder="1"/>
    <xf numFmtId="9" fontId="1" fillId="0" borderId="0" xfId="0" applyNumberFormat="1" applyFont="1"/>
    <xf numFmtId="0" fontId="1" fillId="0" borderId="15" xfId="0" applyFont="1" applyBorder="1" applyAlignment="1">
      <alignment vertical="center" wrapText="1"/>
    </xf>
    <xf numFmtId="0" fontId="38" fillId="0" borderId="0" xfId="0" applyFont="1"/>
    <xf numFmtId="0" fontId="1" fillId="0" borderId="15" xfId="0" applyFont="1" applyBorder="1" applyAlignment="1">
      <alignment horizontal="right" vertical="center" wrapText="1"/>
    </xf>
    <xf numFmtId="0" fontId="0" fillId="28" borderId="0" xfId="0" applyFill="1" applyAlignment="1">
      <alignment vertical="center" wrapText="1"/>
    </xf>
    <xf numFmtId="0" fontId="84" fillId="34" borderId="0" xfId="0" applyFont="1" applyFill="1"/>
    <xf numFmtId="0" fontId="84" fillId="34" borderId="0" xfId="0" applyFont="1" applyFill="1" applyAlignment="1">
      <alignment horizontal="center"/>
    </xf>
    <xf numFmtId="0" fontId="34" fillId="0" borderId="0" xfId="0" applyFont="1" applyAlignment="1">
      <alignment horizontal="center"/>
    </xf>
    <xf numFmtId="0" fontId="85" fillId="0" borderId="0" xfId="1" applyFont="1" applyAlignment="1">
      <alignment horizontal="center"/>
    </xf>
    <xf numFmtId="0" fontId="85" fillId="0" borderId="0" xfId="1" applyFont="1" applyFill="1" applyAlignment="1">
      <alignment horizontal="center"/>
    </xf>
    <xf numFmtId="0" fontId="15" fillId="0" borderId="0" xfId="0" applyFont="1" applyAlignment="1">
      <alignment horizontal="left"/>
    </xf>
    <xf numFmtId="0" fontId="0" fillId="0" borderId="0" xfId="0" applyAlignment="1">
      <alignment vertical="top"/>
    </xf>
    <xf numFmtId="0" fontId="3" fillId="30" borderId="6" xfId="0" applyFont="1" applyFill="1" applyBorder="1" applyAlignment="1">
      <alignment horizontal="left" vertical="center" wrapText="1"/>
    </xf>
    <xf numFmtId="0" fontId="3" fillId="0" borderId="0" xfId="0" applyFont="1" applyAlignment="1">
      <alignment horizontal="right" vertical="center" wrapText="1"/>
    </xf>
    <xf numFmtId="0" fontId="1" fillId="0" borderId="1" xfId="0" applyFont="1" applyBorder="1" applyAlignment="1">
      <alignment horizontal="right" vertical="center" wrapText="1"/>
    </xf>
    <xf numFmtId="0" fontId="4" fillId="0" borderId="0" xfId="0" applyFont="1" applyAlignment="1">
      <alignment horizontal="right" vertical="center"/>
    </xf>
    <xf numFmtId="3" fontId="4" fillId="0" borderId="0" xfId="0" applyNumberFormat="1" applyFont="1" applyAlignment="1">
      <alignment horizontal="right" vertical="center" wrapText="1"/>
    </xf>
    <xf numFmtId="0" fontId="3" fillId="31" borderId="1" xfId="0" applyFont="1" applyFill="1" applyBorder="1" applyAlignment="1">
      <alignmen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3" fillId="30" borderId="1" xfId="0" applyFont="1" applyFill="1" applyBorder="1" applyAlignment="1">
      <alignment vertical="center" wrapText="1"/>
    </xf>
    <xf numFmtId="177" fontId="1" fillId="0" borderId="1" xfId="0" applyNumberFormat="1" applyFont="1" applyBorder="1" applyAlignment="1">
      <alignment horizontal="right" vertical="center" wrapText="1"/>
    </xf>
    <xf numFmtId="9" fontId="4" fillId="3" borderId="1" xfId="227" applyFont="1" applyFill="1" applyBorder="1" applyAlignment="1">
      <alignment horizontal="right" vertical="center" wrapText="1"/>
    </xf>
    <xf numFmtId="0" fontId="7" fillId="3" borderId="1" xfId="0" applyFont="1" applyFill="1" applyBorder="1" applyAlignment="1">
      <alignment vertical="center" wrapText="1"/>
    </xf>
    <xf numFmtId="9" fontId="7" fillId="3" borderId="1" xfId="0" applyNumberFormat="1" applyFont="1" applyFill="1" applyBorder="1" applyAlignment="1">
      <alignment vertical="center" wrapText="1"/>
    </xf>
    <xf numFmtId="0" fontId="3" fillId="31" borderId="1" xfId="0" applyFont="1" applyFill="1" applyBorder="1" applyAlignment="1">
      <alignment horizontal="right"/>
    </xf>
    <xf numFmtId="6" fontId="3" fillId="0" borderId="1" xfId="0" applyNumberFormat="1" applyFont="1" applyBorder="1" applyAlignment="1">
      <alignment horizontal="right" vertical="center"/>
    </xf>
    <xf numFmtId="0" fontId="33" fillId="0" borderId="0" xfId="0" applyFont="1" applyAlignment="1">
      <alignment horizontal="left" vertical="center" wrapText="1"/>
    </xf>
    <xf numFmtId="178" fontId="1" fillId="0" borderId="1" xfId="0" applyNumberFormat="1" applyFont="1" applyBorder="1" applyAlignment="1">
      <alignment horizontal="right" vertical="center" wrapText="1"/>
    </xf>
    <xf numFmtId="2" fontId="4" fillId="0" borderId="1" xfId="0" applyNumberFormat="1" applyFont="1" applyBorder="1" applyAlignment="1">
      <alignment horizontal="right" vertical="center" wrapText="1"/>
    </xf>
    <xf numFmtId="0" fontId="43" fillId="0" borderId="0" xfId="0" applyFont="1" applyAlignment="1">
      <alignment wrapText="1"/>
    </xf>
    <xf numFmtId="0" fontId="43" fillId="0" borderId="0" xfId="0" applyFont="1" applyAlignment="1">
      <alignment vertical="center" wrapText="1"/>
    </xf>
    <xf numFmtId="1" fontId="7" fillId="32" borderId="1" xfId="0" applyNumberFormat="1" applyFont="1" applyFill="1" applyBorder="1"/>
    <xf numFmtId="1" fontId="4" fillId="0" borderId="1" xfId="0" applyNumberFormat="1" applyFont="1" applyBorder="1"/>
    <xf numFmtId="2" fontId="4" fillId="0" borderId="1" xfId="0" applyNumberFormat="1" applyFont="1" applyBorder="1"/>
    <xf numFmtId="0" fontId="6" fillId="0" borderId="0" xfId="0" applyFont="1" applyAlignment="1">
      <alignment vertical="center"/>
    </xf>
    <xf numFmtId="2" fontId="6" fillId="0" borderId="0" xfId="0" applyNumberFormat="1" applyFont="1" applyAlignment="1">
      <alignment vertical="center"/>
    </xf>
    <xf numFmtId="49" fontId="41" fillId="0" borderId="0" xfId="0" applyNumberFormat="1" applyFont="1" applyAlignment="1">
      <alignment horizontal="left" vertical="center" wrapText="1"/>
    </xf>
    <xf numFmtId="0" fontId="41" fillId="0" borderId="0" xfId="0" applyFont="1" applyAlignment="1">
      <alignment horizontal="left" vertical="center" wrapText="1"/>
    </xf>
    <xf numFmtId="1" fontId="4" fillId="3" borderId="1" xfId="227" applyNumberFormat="1" applyFont="1" applyFill="1" applyBorder="1" applyAlignment="1">
      <alignment horizontal="right" vertical="center" wrapText="1"/>
    </xf>
    <xf numFmtId="1" fontId="7" fillId="3" borderId="1" xfId="0" applyNumberFormat="1" applyFont="1" applyFill="1" applyBorder="1" applyAlignment="1">
      <alignment vertical="center" wrapText="1"/>
    </xf>
    <xf numFmtId="0" fontId="41" fillId="33" borderId="0" xfId="0" applyFont="1" applyFill="1" applyAlignment="1">
      <alignment horizontal="left" vertical="center" wrapText="1"/>
    </xf>
    <xf numFmtId="0" fontId="0" fillId="0" borderId="1" xfId="0" applyBorder="1"/>
    <xf numFmtId="0" fontId="34" fillId="0" borderId="0" xfId="0" applyFont="1" applyAlignment="1">
      <alignment vertical="center" wrapText="1"/>
    </xf>
    <xf numFmtId="0" fontId="83" fillId="0" borderId="23" xfId="0" applyFont="1" applyBorder="1" applyAlignment="1">
      <alignment vertical="center" wrapText="1"/>
    </xf>
    <xf numFmtId="0" fontId="1" fillId="0" borderId="0" xfId="0" applyFont="1" applyAlignment="1">
      <alignment vertical="center" wrapText="1"/>
    </xf>
    <xf numFmtId="0" fontId="1" fillId="0" borderId="0" xfId="0" applyFont="1" applyAlignment="1">
      <alignment wrapText="1"/>
    </xf>
    <xf numFmtId="0" fontId="86" fillId="0" borderId="0" xfId="0" applyFont="1"/>
    <xf numFmtId="0" fontId="3" fillId="0" borderId="0" xfId="0" applyFont="1" applyAlignment="1">
      <alignment horizontal="center" vertical="center" wrapText="1"/>
    </xf>
    <xf numFmtId="0" fontId="86" fillId="0" borderId="0" xfId="0" applyFont="1" applyAlignment="1">
      <alignment vertical="center"/>
    </xf>
    <xf numFmtId="0" fontId="86" fillId="0" borderId="0" xfId="0" applyFont="1" applyAlignment="1">
      <alignment vertical="top"/>
    </xf>
    <xf numFmtId="0" fontId="3" fillId="35" borderId="1" xfId="0" applyFont="1" applyFill="1" applyBorder="1" applyAlignment="1">
      <alignment horizontal="left" vertical="center"/>
    </xf>
    <xf numFmtId="0" fontId="3" fillId="35" borderId="1" xfId="0"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right"/>
    </xf>
    <xf numFmtId="0" fontId="3" fillId="35" borderId="1" xfId="0" applyFont="1" applyFill="1" applyBorder="1" applyAlignment="1">
      <alignment horizontal="right"/>
    </xf>
    <xf numFmtId="41" fontId="1" fillId="0" borderId="1" xfId="0" applyNumberFormat="1" applyFont="1" applyBorder="1" applyAlignment="1">
      <alignment vertical="center"/>
    </xf>
    <xf numFmtId="41" fontId="3" fillId="0" borderId="1" xfId="0" applyNumberFormat="1" applyFont="1" applyBorder="1" applyAlignment="1">
      <alignment vertical="center"/>
    </xf>
    <xf numFmtId="41" fontId="1" fillId="0" borderId="1" xfId="228" applyNumberFormat="1" applyFont="1" applyBorder="1"/>
    <xf numFmtId="41" fontId="3" fillId="0" borderId="1" xfId="228" applyNumberFormat="1" applyFont="1" applyBorder="1"/>
    <xf numFmtId="0" fontId="3" fillId="0" borderId="0" xfId="0" applyFont="1" applyAlignment="1">
      <alignment vertical="center" wrapText="1"/>
    </xf>
    <xf numFmtId="41" fontId="3" fillId="0" borderId="0" xfId="228" applyNumberFormat="1" applyFont="1" applyBorder="1"/>
    <xf numFmtId="164" fontId="3" fillId="0" borderId="1" xfId="2" applyNumberFormat="1" applyFont="1" applyBorder="1"/>
    <xf numFmtId="1" fontId="4" fillId="0" borderId="1" xfId="0" applyNumberFormat="1" applyFont="1" applyBorder="1" applyAlignment="1">
      <alignment horizontal="right" vertical="center" wrapText="1"/>
    </xf>
    <xf numFmtId="0" fontId="1" fillId="0" borderId="11" xfId="0" applyFont="1" applyBorder="1" applyAlignment="1">
      <alignment horizontal="left" vertical="center"/>
    </xf>
    <xf numFmtId="1" fontId="3" fillId="0" borderId="1" xfId="0" applyNumberFormat="1" applyFont="1" applyBorder="1" applyAlignment="1">
      <alignment horizontal="right" vertical="center" wrapText="1"/>
    </xf>
    <xf numFmtId="9" fontId="4" fillId="0" borderId="0" xfId="0" applyNumberFormat="1" applyFont="1" applyAlignment="1">
      <alignment horizontal="right" vertical="center" wrapText="1"/>
    </xf>
    <xf numFmtId="9" fontId="3" fillId="0" borderId="0" xfId="0" applyNumberFormat="1" applyFont="1" applyAlignment="1">
      <alignment horizontal="right" vertical="center" wrapText="1"/>
    </xf>
    <xf numFmtId="164" fontId="0" fillId="0" borderId="0" xfId="0" applyNumberFormat="1"/>
    <xf numFmtId="0" fontId="44" fillId="0" borderId="24" xfId="0" applyFont="1" applyBorder="1"/>
    <xf numFmtId="0" fontId="45" fillId="0" borderId="14" xfId="0" applyFont="1" applyBorder="1"/>
    <xf numFmtId="0" fontId="6" fillId="0" borderId="11" xfId="0" applyFont="1" applyBorder="1" applyAlignment="1">
      <alignment horizontal="left" indent="3"/>
    </xf>
    <xf numFmtId="3" fontId="6" fillId="0" borderId="1" xfId="0" applyNumberFormat="1" applyFont="1" applyBorder="1" applyAlignment="1">
      <alignment horizontal="right" vertical="center"/>
    </xf>
    <xf numFmtId="0" fontId="6" fillId="0" borderId="11" xfId="0" applyFont="1" applyBorder="1" applyAlignment="1">
      <alignment horizontal="left" wrapText="1" indent="3"/>
    </xf>
    <xf numFmtId="0" fontId="87" fillId="0" borderId="0" xfId="0" applyFont="1"/>
    <xf numFmtId="0" fontId="90" fillId="0" borderId="23" xfId="0" applyFont="1" applyBorder="1"/>
    <xf numFmtId="0" fontId="91" fillId="0" borderId="23" xfId="0" applyFont="1" applyBorder="1"/>
    <xf numFmtId="0" fontId="91" fillId="0" borderId="0" xfId="0" applyFont="1"/>
    <xf numFmtId="0" fontId="92" fillId="0" borderId="0" xfId="0" applyFont="1"/>
    <xf numFmtId="0" fontId="93" fillId="0" borderId="0" xfId="0" applyFont="1"/>
    <xf numFmtId="0" fontId="60" fillId="28" borderId="0" xfId="1" applyFont="1" applyFill="1" applyAlignment="1">
      <alignment wrapText="1"/>
    </xf>
    <xf numFmtId="0" fontId="1" fillId="0" borderId="1" xfId="0" applyFont="1" applyBorder="1" applyAlignment="1">
      <alignment horizontal="center" vertical="center"/>
    </xf>
    <xf numFmtId="0" fontId="33" fillId="0" borderId="0" xfId="0" applyFont="1" applyAlignment="1">
      <alignment horizontal="left"/>
    </xf>
    <xf numFmtId="0" fontId="3" fillId="0" borderId="0" xfId="0" applyFont="1" applyAlignment="1">
      <alignment horizontal="left" wrapText="1"/>
    </xf>
    <xf numFmtId="0" fontId="3" fillId="30" borderId="1" xfId="0" applyFont="1" applyFill="1" applyBorder="1" applyAlignment="1">
      <alignment horizontal="center" vertical="center" wrapText="1"/>
    </xf>
    <xf numFmtId="0" fontId="3" fillId="31" borderId="6" xfId="0" applyFont="1" applyFill="1" applyBorder="1" applyAlignment="1">
      <alignment horizontal="center" vertical="center" wrapText="1"/>
    </xf>
    <xf numFmtId="3" fontId="6" fillId="0" borderId="17" xfId="0" applyNumberFormat="1" applyFont="1" applyBorder="1" applyAlignment="1">
      <alignment vertical="center" wrapText="1"/>
    </xf>
    <xf numFmtId="0" fontId="1" fillId="3" borderId="1" xfId="0" applyFont="1" applyFill="1" applyBorder="1" applyAlignment="1">
      <alignment horizontal="right" vertical="center" wrapText="1"/>
    </xf>
    <xf numFmtId="0" fontId="6" fillId="0" borderId="11" xfId="0" applyFont="1" applyBorder="1"/>
    <xf numFmtId="0" fontId="4" fillId="0" borderId="17" xfId="0" applyFont="1" applyBorder="1" applyAlignment="1">
      <alignment horizontal="right" vertical="center" wrapText="1"/>
    </xf>
    <xf numFmtId="0" fontId="4" fillId="0" borderId="17" xfId="0" applyFont="1" applyBorder="1" applyAlignment="1">
      <alignment vertical="center" wrapText="1"/>
    </xf>
    <xf numFmtId="0" fontId="7" fillId="0" borderId="17" xfId="0" applyFont="1" applyBorder="1" applyAlignment="1">
      <alignment horizontal="right" vertical="center" wrapText="1"/>
    </xf>
    <xf numFmtId="0" fontId="3" fillId="0" borderId="15" xfId="0" applyFont="1" applyBorder="1"/>
    <xf numFmtId="0" fontId="4" fillId="0" borderId="17" xfId="0" applyFont="1" applyBorder="1"/>
    <xf numFmtId="0" fontId="4" fillId="0" borderId="17" xfId="0" applyFont="1" applyBorder="1" applyAlignment="1">
      <alignment wrapText="1"/>
    </xf>
    <xf numFmtId="41" fontId="6" fillId="0" borderId="1" xfId="14" applyNumberFormat="1" applyBorder="1"/>
    <xf numFmtId="5" fontId="3" fillId="0" borderId="0" xfId="0" applyNumberFormat="1" applyFont="1" applyAlignment="1">
      <alignment vertical="center" wrapText="1"/>
    </xf>
    <xf numFmtId="3" fontId="1" fillId="0" borderId="0" xfId="0" applyNumberFormat="1" applyFont="1" applyAlignment="1">
      <alignment horizontal="right"/>
    </xf>
    <xf numFmtId="3" fontId="3" fillId="0" borderId="1" xfId="0" applyNumberFormat="1" applyFont="1" applyBorder="1" applyAlignment="1">
      <alignment horizontal="right"/>
    </xf>
    <xf numFmtId="3" fontId="6" fillId="0" borderId="11" xfId="0" applyNumberFormat="1" applyFont="1" applyBorder="1" applyAlignment="1">
      <alignment vertical="center"/>
    </xf>
    <xf numFmtId="0" fontId="6" fillId="0" borderId="11" xfId="0" applyFont="1" applyBorder="1" applyAlignment="1">
      <alignment vertical="center"/>
    </xf>
    <xf numFmtId="0" fontId="6" fillId="0" borderId="1" xfId="0" applyFont="1" applyBorder="1" applyAlignment="1">
      <alignment horizontal="right" vertical="center"/>
    </xf>
    <xf numFmtId="3" fontId="28" fillId="0" borderId="1" xfId="0" applyNumberFormat="1" applyFont="1" applyBorder="1" applyAlignment="1">
      <alignment horizontal="right" vertical="center"/>
    </xf>
    <xf numFmtId="0" fontId="0" fillId="0" borderId="0" xfId="0" applyAlignment="1">
      <alignment horizontal="left" vertical="center"/>
    </xf>
    <xf numFmtId="0" fontId="6" fillId="0" borderId="1" xfId="0" applyFont="1" applyBorder="1" applyAlignment="1">
      <alignment horizontal="left" vertical="top" wrapText="1"/>
    </xf>
    <xf numFmtId="3" fontId="6" fillId="0" borderId="15" xfId="0" applyNumberFormat="1" applyFont="1" applyBorder="1" applyAlignment="1">
      <alignment horizontal="right" vertical="top" wrapText="1"/>
    </xf>
    <xf numFmtId="0" fontId="6" fillId="0" borderId="15" xfId="0" applyFont="1" applyBorder="1" applyAlignment="1">
      <alignment horizontal="right" vertical="top" wrapText="1"/>
    </xf>
    <xf numFmtId="0" fontId="1" fillId="0" borderId="15" xfId="0" applyFont="1" applyBorder="1" applyAlignment="1">
      <alignment horizontal="right" vertical="center"/>
    </xf>
    <xf numFmtId="3" fontId="1" fillId="0" borderId="15" xfId="0" applyNumberFormat="1" applyFont="1" applyBorder="1" applyAlignment="1">
      <alignment vertical="center"/>
    </xf>
    <xf numFmtId="3" fontId="6" fillId="0" borderId="0" xfId="0" applyNumberFormat="1" applyFont="1" applyAlignment="1">
      <alignment horizontal="right"/>
    </xf>
    <xf numFmtId="0" fontId="6" fillId="0" borderId="0" xfId="0" applyFont="1" applyAlignment="1">
      <alignment horizontal="right"/>
    </xf>
    <xf numFmtId="0" fontId="50" fillId="0" borderId="0" xfId="0" applyFont="1" applyAlignment="1">
      <alignment vertical="center"/>
    </xf>
    <xf numFmtId="2" fontId="1" fillId="0" borderId="15" xfId="0" applyNumberFormat="1" applyFont="1" applyBorder="1" applyAlignment="1">
      <alignment horizontal="right" vertical="center" wrapText="1"/>
    </xf>
    <xf numFmtId="0" fontId="3" fillId="31" borderId="15" xfId="0" applyFont="1" applyFill="1" applyBorder="1" applyAlignment="1">
      <alignment vertical="center"/>
    </xf>
    <xf numFmtId="175" fontId="6" fillId="0" borderId="0" xfId="14" applyNumberFormat="1" applyAlignment="1">
      <alignment horizontal="right" wrapText="1"/>
    </xf>
    <xf numFmtId="0" fontId="6" fillId="0" borderId="11" xfId="0" applyFont="1" applyBorder="1" applyAlignment="1">
      <alignment horizontal="left" wrapText="1"/>
    </xf>
    <xf numFmtId="3" fontId="6" fillId="0" borderId="11" xfId="0" applyNumberFormat="1" applyFont="1" applyBorder="1" applyAlignment="1">
      <alignment wrapText="1"/>
    </xf>
    <xf numFmtId="3" fontId="6" fillId="3" borderId="1" xfId="0" applyNumberFormat="1" applyFont="1" applyFill="1" applyBorder="1" applyAlignment="1">
      <alignment horizontal="right"/>
    </xf>
    <xf numFmtId="3" fontId="6" fillId="3" borderId="15" xfId="0" applyNumberFormat="1" applyFont="1" applyFill="1" applyBorder="1" applyAlignment="1">
      <alignment horizontal="right"/>
    </xf>
    <xf numFmtId="3" fontId="6" fillId="0" borderId="15" xfId="0" applyNumberFormat="1" applyFont="1" applyBorder="1" applyAlignment="1">
      <alignment horizontal="right"/>
    </xf>
    <xf numFmtId="3" fontId="6" fillId="0" borderId="1" xfId="0" applyNumberFormat="1" applyFont="1" applyBorder="1" applyAlignment="1">
      <alignment horizontal="right"/>
    </xf>
    <xf numFmtId="3" fontId="6" fillId="3" borderId="1" xfId="0" applyNumberFormat="1" applyFont="1" applyFill="1" applyBorder="1" applyAlignment="1">
      <alignment horizontal="right" vertical="center"/>
    </xf>
    <xf numFmtId="0" fontId="28" fillId="0" borderId="11" xfId="0" applyFont="1" applyBorder="1" applyAlignment="1">
      <alignment horizontal="left" wrapText="1"/>
    </xf>
    <xf numFmtId="3" fontId="28" fillId="0" borderId="11" xfId="0" applyNumberFormat="1" applyFont="1" applyBorder="1" applyAlignment="1">
      <alignment horizontal="right" wrapText="1"/>
    </xf>
    <xf numFmtId="3" fontId="28" fillId="3" borderId="1" xfId="0" applyNumberFormat="1" applyFont="1" applyFill="1" applyBorder="1" applyAlignment="1">
      <alignment horizontal="right" vertical="center"/>
    </xf>
    <xf numFmtId="3" fontId="28" fillId="0" borderId="15" xfId="0" applyNumberFormat="1" applyFont="1" applyBorder="1" applyAlignment="1">
      <alignment horizontal="right"/>
    </xf>
    <xf numFmtId="3" fontId="28" fillId="0" borderId="1" xfId="0" applyNumberFormat="1" applyFont="1" applyBorder="1" applyAlignment="1">
      <alignment horizontal="right"/>
    </xf>
    <xf numFmtId="0" fontId="41" fillId="0" borderId="0" xfId="0" applyFont="1" applyAlignment="1">
      <alignment horizontal="left" vertical="center"/>
    </xf>
    <xf numFmtId="0" fontId="28" fillId="0" borderId="0" xfId="0" applyFont="1" applyAlignment="1">
      <alignment horizontal="left" vertical="center"/>
    </xf>
    <xf numFmtId="0" fontId="1" fillId="0" borderId="7" xfId="0" applyFont="1" applyBorder="1" applyAlignment="1">
      <alignment horizontal="right"/>
    </xf>
    <xf numFmtId="0" fontId="6" fillId="0" borderId="7" xfId="0" applyFont="1" applyBorder="1" applyAlignment="1">
      <alignment horizontal="right" vertical="center" wrapText="1"/>
    </xf>
    <xf numFmtId="3" fontId="1" fillId="0" borderId="1" xfId="0" applyNumberFormat="1" applyFont="1" applyBorder="1" applyAlignment="1">
      <alignment horizontal="right"/>
    </xf>
    <xf numFmtId="0" fontId="3" fillId="0" borderId="6" xfId="0" applyFont="1" applyBorder="1" applyAlignment="1">
      <alignment horizontal="left" vertical="center" wrapText="1"/>
    </xf>
    <xf numFmtId="0" fontId="1" fillId="0" borderId="15" xfId="0" applyFont="1" applyBorder="1"/>
    <xf numFmtId="3" fontId="1" fillId="0" borderId="15" xfId="0" applyNumberFormat="1" applyFont="1" applyBorder="1"/>
    <xf numFmtId="3" fontId="3" fillId="0" borderId="15" xfId="0" applyNumberFormat="1" applyFont="1" applyBorder="1"/>
    <xf numFmtId="0" fontId="0" fillId="0" borderId="0" xfId="0" applyAlignment="1">
      <alignment horizontal="right"/>
    </xf>
    <xf numFmtId="0" fontId="35" fillId="0" borderId="0" xfId="0" applyFont="1" applyAlignment="1">
      <alignment horizontal="right"/>
    </xf>
    <xf numFmtId="0" fontId="77" fillId="0" borderId="23" xfId="0" applyFont="1" applyBorder="1" applyAlignment="1">
      <alignment horizontal="right"/>
    </xf>
    <xf numFmtId="0" fontId="44" fillId="0" borderId="0" xfId="0" applyFont="1" applyAlignment="1">
      <alignment horizontal="right"/>
    </xf>
    <xf numFmtId="0" fontId="27" fillId="0" borderId="0" xfId="0" applyFont="1" applyAlignment="1">
      <alignment horizontal="right"/>
    </xf>
    <xf numFmtId="0" fontId="33" fillId="28" borderId="0" xfId="0" applyFont="1" applyFill="1" applyAlignment="1">
      <alignment horizontal="right"/>
    </xf>
    <xf numFmtId="0" fontId="28" fillId="0" borderId="13" xfId="0" applyFont="1" applyBorder="1" applyAlignment="1">
      <alignment horizontal="right"/>
    </xf>
    <xf numFmtId="0" fontId="6" fillId="0" borderId="11" xfId="0" applyFont="1" applyBorder="1" applyAlignment="1">
      <alignment horizontal="right"/>
    </xf>
    <xf numFmtId="3" fontId="6" fillId="0" borderId="11" xfId="0" applyNumberFormat="1" applyFont="1" applyBorder="1" applyAlignment="1">
      <alignment horizontal="right"/>
    </xf>
    <xf numFmtId="3" fontId="28" fillId="0" borderId="11" xfId="0" applyNumberFormat="1" applyFont="1" applyBorder="1" applyAlignment="1">
      <alignment horizontal="right"/>
    </xf>
    <xf numFmtId="0" fontId="41" fillId="0" borderId="0" xfId="0" applyFont="1" applyAlignment="1">
      <alignment horizontal="left" vertical="top"/>
    </xf>
    <xf numFmtId="3" fontId="28" fillId="0" borderId="0" xfId="0" applyNumberFormat="1" applyFont="1" applyAlignment="1">
      <alignment horizontal="right"/>
    </xf>
    <xf numFmtId="3" fontId="28" fillId="0" borderId="0" xfId="0" applyNumberFormat="1" applyFont="1"/>
    <xf numFmtId="3" fontId="3" fillId="0" borderId="0" xfId="0" applyNumberFormat="1" applyFont="1"/>
    <xf numFmtId="0" fontId="95" fillId="0" borderId="0" xfId="0" applyFont="1"/>
    <xf numFmtId="0" fontId="95" fillId="0" borderId="0" xfId="0" applyFont="1" applyAlignment="1">
      <alignment horizontal="right"/>
    </xf>
    <xf numFmtId="0" fontId="28" fillId="31" borderId="1" xfId="0" applyFont="1" applyFill="1" applyBorder="1"/>
    <xf numFmtId="0" fontId="28" fillId="31" borderId="1" xfId="0" applyFont="1" applyFill="1" applyBorder="1" applyAlignment="1">
      <alignment horizontal="right"/>
    </xf>
    <xf numFmtId="0" fontId="6" fillId="0" borderId="1" xfId="0" applyFont="1" applyBorder="1" applyAlignment="1">
      <alignment horizontal="left" wrapText="1"/>
    </xf>
    <xf numFmtId="3" fontId="6" fillId="0" borderId="15" xfId="0" applyNumberFormat="1" applyFont="1" applyBorder="1" applyAlignment="1">
      <alignment horizontal="right" vertical="center"/>
    </xf>
    <xf numFmtId="0" fontId="6" fillId="0" borderId="1" xfId="0" applyFont="1" applyBorder="1" applyAlignment="1">
      <alignment horizontal="left"/>
    </xf>
    <xf numFmtId="0" fontId="6" fillId="0" borderId="1" xfId="0" applyFont="1" applyBorder="1" applyAlignment="1">
      <alignment horizontal="right"/>
    </xf>
    <xf numFmtId="3" fontId="28" fillId="0" borderId="15" xfId="0" applyNumberFormat="1" applyFont="1" applyBorder="1" applyAlignment="1">
      <alignment horizontal="right" vertical="center"/>
    </xf>
    <xf numFmtId="3" fontId="28" fillId="0" borderId="0" xfId="0" applyNumberFormat="1" applyFont="1" applyAlignment="1">
      <alignment horizontal="right" vertical="center"/>
    </xf>
    <xf numFmtId="3" fontId="28" fillId="0" borderId="0" xfId="0" applyNumberFormat="1" applyFont="1" applyAlignment="1">
      <alignment horizontal="right" vertical="center" wrapText="1"/>
    </xf>
    <xf numFmtId="3" fontId="3" fillId="0" borderId="0" xfId="0" applyNumberFormat="1" applyFont="1" applyAlignment="1">
      <alignment horizontal="right" vertical="center"/>
    </xf>
    <xf numFmtId="0" fontId="7" fillId="0" borderId="0" xfId="0" applyFont="1" applyAlignment="1">
      <alignment horizontal="right" vertical="center"/>
    </xf>
    <xf numFmtId="3" fontId="7" fillId="0" borderId="0" xfId="0" applyNumberFormat="1" applyFont="1" applyAlignment="1">
      <alignment horizontal="right" vertical="center"/>
    </xf>
    <xf numFmtId="3" fontId="4" fillId="31" borderId="11" xfId="0" applyNumberFormat="1" applyFont="1" applyFill="1" applyBorder="1" applyAlignment="1">
      <alignment vertical="center"/>
    </xf>
    <xf numFmtId="3" fontId="4" fillId="31" borderId="11" xfId="0" applyNumberFormat="1" applyFont="1" applyFill="1" applyBorder="1" applyAlignment="1">
      <alignment horizontal="right" vertical="center"/>
    </xf>
    <xf numFmtId="3" fontId="4" fillId="31" borderId="17" xfId="0" applyNumberFormat="1" applyFont="1" applyFill="1" applyBorder="1" applyAlignment="1">
      <alignment horizontal="right" vertical="center"/>
    </xf>
    <xf numFmtId="0" fontId="7" fillId="31" borderId="15" xfId="0" applyFont="1" applyFill="1" applyBorder="1" applyAlignment="1">
      <alignment horizontal="right" vertical="center"/>
    </xf>
    <xf numFmtId="3" fontId="7" fillId="31" borderId="7" xfId="0" applyNumberFormat="1" applyFont="1" applyFill="1" applyBorder="1" applyAlignment="1">
      <alignment horizontal="right" vertical="center"/>
    </xf>
    <xf numFmtId="3" fontId="7" fillId="28" borderId="0" xfId="0" applyNumberFormat="1" applyFont="1" applyFill="1" applyAlignment="1">
      <alignment horizontal="right" vertical="center"/>
    </xf>
    <xf numFmtId="0" fontId="7" fillId="36" borderId="1" xfId="0" applyFont="1" applyFill="1" applyBorder="1" applyAlignment="1">
      <alignment vertical="center"/>
    </xf>
    <xf numFmtId="0" fontId="7" fillId="36" borderId="1" xfId="0" applyFont="1" applyFill="1" applyBorder="1" applyAlignment="1">
      <alignment horizontal="right" vertical="center"/>
    </xf>
    <xf numFmtId="0" fontId="7" fillId="36" borderId="1" xfId="0" applyFont="1" applyFill="1" applyBorder="1" applyAlignment="1">
      <alignment horizontal="right" vertical="center" wrapText="1"/>
    </xf>
    <xf numFmtId="49" fontId="7" fillId="31" borderId="17" xfId="0" applyNumberFormat="1" applyFont="1" applyFill="1" applyBorder="1" applyAlignment="1">
      <alignment horizontal="right" vertical="center"/>
    </xf>
    <xf numFmtId="0" fontId="6" fillId="0" borderId="0" xfId="0" applyFont="1" applyAlignment="1">
      <alignment horizontal="left"/>
    </xf>
    <xf numFmtId="0" fontId="28" fillId="0" borderId="0" xfId="0" applyFont="1" applyAlignment="1">
      <alignment horizontal="right" vertical="center"/>
    </xf>
    <xf numFmtId="0" fontId="28" fillId="31" borderId="15" xfId="0" applyFont="1" applyFill="1" applyBorder="1" applyAlignment="1">
      <alignment horizontal="right" vertical="center"/>
    </xf>
    <xf numFmtId="0" fontId="6" fillId="0" borderId="6" xfId="0" applyFont="1" applyBorder="1" applyAlignment="1">
      <alignment vertical="center"/>
    </xf>
    <xf numFmtId="0" fontId="6" fillId="0" borderId="6" xfId="0" applyFont="1" applyBorder="1"/>
    <xf numFmtId="0" fontId="6" fillId="0" borderId="25" xfId="0" applyFont="1" applyBorder="1" applyAlignment="1">
      <alignment vertical="center"/>
    </xf>
    <xf numFmtId="0" fontId="6" fillId="0" borderId="7" xfId="0" applyFont="1" applyBorder="1" applyAlignment="1">
      <alignment vertical="center"/>
    </xf>
    <xf numFmtId="0" fontId="28" fillId="0" borderId="1" xfId="0" applyFont="1" applyBorder="1"/>
    <xf numFmtId="0" fontId="28" fillId="0" borderId="15" xfId="0" applyFont="1" applyBorder="1"/>
    <xf numFmtId="0" fontId="28" fillId="0" borderId="11" xfId="0" applyFont="1" applyBorder="1" applyAlignment="1">
      <alignment horizontal="right"/>
    </xf>
    <xf numFmtId="0" fontId="41" fillId="0" borderId="0" xfId="0" applyFont="1"/>
    <xf numFmtId="3" fontId="96" fillId="0" borderId="0" xfId="0" applyNumberFormat="1" applyFont="1"/>
    <xf numFmtId="0" fontId="96" fillId="0" borderId="0" xfId="0" applyFont="1"/>
    <xf numFmtId="0" fontId="28" fillId="30" borderId="1" xfId="0" applyFont="1" applyFill="1" applyBorder="1" applyAlignment="1">
      <alignment horizontal="center" vertical="center" wrapText="1"/>
    </xf>
    <xf numFmtId="0" fontId="28" fillId="0" borderId="1" xfId="0" applyFont="1" applyBorder="1" applyAlignment="1">
      <alignment horizontal="right" vertical="center"/>
    </xf>
    <xf numFmtId="0" fontId="39" fillId="0" borderId="0" xfId="0" applyFont="1" applyAlignment="1">
      <alignment horizontal="right"/>
    </xf>
    <xf numFmtId="0" fontId="39" fillId="31" borderId="1" xfId="0" applyFont="1" applyFill="1" applyBorder="1"/>
    <xf numFmtId="177" fontId="6" fillId="0" borderId="1" xfId="0" applyNumberFormat="1" applyFont="1" applyBorder="1" applyAlignment="1">
      <alignment horizontal="right"/>
    </xf>
    <xf numFmtId="177" fontId="6" fillId="0" borderId="1" xfId="227" applyNumberFormat="1" applyFont="1" applyFill="1" applyBorder="1" applyProtection="1"/>
    <xf numFmtId="9" fontId="6" fillId="0" borderId="1" xfId="227" applyFont="1" applyFill="1" applyBorder="1" applyProtection="1"/>
    <xf numFmtId="9" fontId="6" fillId="0" borderId="1" xfId="0" applyNumberFormat="1" applyFont="1" applyBorder="1"/>
    <xf numFmtId="0" fontId="41" fillId="0" borderId="0" xfId="0" applyFont="1" applyAlignment="1">
      <alignment horizontal="right"/>
    </xf>
    <xf numFmtId="9" fontId="6" fillId="0" borderId="0" xfId="0" applyNumberFormat="1" applyFont="1"/>
    <xf numFmtId="0" fontId="28" fillId="30" borderId="1" xfId="0" applyFont="1" applyFill="1" applyBorder="1" applyAlignment="1">
      <alignment horizontal="right" vertical="center" wrapText="1"/>
    </xf>
    <xf numFmtId="177" fontId="6" fillId="0" borderId="1" xfId="0" applyNumberFormat="1" applyFont="1" applyBorder="1" applyAlignment="1">
      <alignment horizontal="right" vertical="center" wrapText="1"/>
    </xf>
    <xf numFmtId="49" fontId="43" fillId="0" borderId="12" xfId="0" applyNumberFormat="1" applyFont="1" applyBorder="1" applyAlignment="1">
      <alignment horizontal="left" vertical="center"/>
    </xf>
    <xf numFmtId="49" fontId="41" fillId="0" borderId="12" xfId="0" applyNumberFormat="1" applyFont="1" applyBorder="1" applyAlignment="1">
      <alignment horizontal="left" vertical="center"/>
    </xf>
    <xf numFmtId="0" fontId="33" fillId="0" borderId="0" xfId="0" applyFont="1" applyAlignment="1">
      <alignment horizontal="left" vertical="top"/>
    </xf>
    <xf numFmtId="0" fontId="0" fillId="0" borderId="0" xfId="0" applyAlignment="1">
      <alignment horizontal="left"/>
    </xf>
    <xf numFmtId="0" fontId="28" fillId="35" borderId="1" xfId="0" applyFont="1" applyFill="1" applyBorder="1" applyAlignment="1">
      <alignment horizontal="right" vertical="center" wrapText="1"/>
    </xf>
    <xf numFmtId="6" fontId="6" fillId="0" borderId="1" xfId="0" applyNumberFormat="1" applyFont="1" applyBorder="1" applyAlignment="1">
      <alignment vertical="center"/>
    </xf>
    <xf numFmtId="0" fontId="28" fillId="31" borderId="25" xfId="0" applyFont="1" applyFill="1" applyBorder="1" applyAlignment="1">
      <alignment horizontal="center" vertical="center" wrapText="1"/>
    </xf>
    <xf numFmtId="0" fontId="28" fillId="31" borderId="6" xfId="0" applyFont="1" applyFill="1" applyBorder="1" applyAlignment="1">
      <alignment horizontal="center" vertical="center" wrapText="1"/>
    </xf>
    <xf numFmtId="0" fontId="28" fillId="0" borderId="1" xfId="0" applyFont="1" applyBorder="1" applyAlignment="1">
      <alignment vertical="center" wrapText="1"/>
    </xf>
    <xf numFmtId="0" fontId="28" fillId="0" borderId="0" xfId="0" applyFont="1" applyAlignment="1">
      <alignment vertical="center"/>
    </xf>
    <xf numFmtId="0" fontId="7" fillId="30" borderId="1" xfId="0" applyFont="1" applyFill="1" applyBorder="1" applyAlignment="1">
      <alignment horizontal="center" vertical="center" wrapText="1"/>
    </xf>
    <xf numFmtId="0" fontId="4" fillId="3" borderId="0" xfId="0" applyFont="1" applyFill="1" applyAlignment="1">
      <alignment horizontal="right" vertical="center" wrapText="1"/>
    </xf>
    <xf numFmtId="0" fontId="33" fillId="0" borderId="0" xfId="0" applyFont="1" applyAlignment="1">
      <alignment horizontal="right" vertical="center" wrapText="1"/>
    </xf>
    <xf numFmtId="0" fontId="4" fillId="3" borderId="0" xfId="0" applyFont="1" applyFill="1" applyAlignment="1">
      <alignment horizontal="left" vertical="center" wrapText="1"/>
    </xf>
    <xf numFmtId="0" fontId="3" fillId="0" borderId="0" xfId="0" applyFont="1" applyAlignment="1">
      <alignment horizontal="right"/>
    </xf>
    <xf numFmtId="0" fontId="28" fillId="30" borderId="6" xfId="0" applyFont="1" applyFill="1" applyBorder="1" applyAlignment="1">
      <alignment horizontal="right" vertical="center" wrapText="1"/>
    </xf>
    <xf numFmtId="9" fontId="6" fillId="0" borderId="11" xfId="0" applyNumberFormat="1" applyFont="1" applyBorder="1" applyAlignment="1">
      <alignment horizontal="right" vertical="center" wrapText="1"/>
    </xf>
    <xf numFmtId="0" fontId="41" fillId="0" borderId="0" xfId="0" applyFont="1" applyAlignment="1">
      <alignment horizontal="right" vertical="center"/>
    </xf>
    <xf numFmtId="0" fontId="28" fillId="0" borderId="6" xfId="0" applyFont="1" applyBorder="1" applyAlignment="1">
      <alignment horizontal="right" vertical="center" wrapText="1"/>
    </xf>
    <xf numFmtId="0" fontId="43" fillId="0" borderId="12" xfId="0" applyFont="1" applyBorder="1" applyAlignment="1">
      <alignment vertical="center"/>
    </xf>
    <xf numFmtId="0" fontId="7" fillId="30" borderId="11" xfId="0" applyFont="1" applyFill="1" applyBorder="1" applyAlignment="1">
      <alignment vertical="center" wrapText="1"/>
    </xf>
    <xf numFmtId="0" fontId="7" fillId="30" borderId="17" xfId="0" applyFont="1" applyFill="1" applyBorder="1" applyAlignment="1">
      <alignment vertical="center" wrapText="1"/>
    </xf>
    <xf numFmtId="0" fontId="7" fillId="30" borderId="15" xfId="0" applyFont="1" applyFill="1" applyBorder="1" applyAlignment="1">
      <alignment vertical="center" wrapText="1"/>
    </xf>
    <xf numFmtId="49" fontId="6" fillId="0" borderId="1" xfId="0" applyNumberFormat="1" applyFont="1" applyBorder="1" applyAlignment="1">
      <alignment horizontal="right" vertical="center" wrapText="1"/>
    </xf>
    <xf numFmtId="20" fontId="1" fillId="0" borderId="0" xfId="0" applyNumberFormat="1" applyFont="1" applyAlignment="1">
      <alignment horizontal="right" vertical="center" wrapText="1"/>
    </xf>
    <xf numFmtId="49" fontId="1" fillId="0" borderId="0" xfId="0" applyNumberFormat="1" applyFont="1" applyAlignment="1">
      <alignment horizontal="right" vertical="center" wrapText="1"/>
    </xf>
    <xf numFmtId="0" fontId="28" fillId="0" borderId="0" xfId="0" applyFont="1" applyAlignment="1">
      <alignment horizontal="left" wrapText="1"/>
    </xf>
    <xf numFmtId="0" fontId="28" fillId="37" borderId="7" xfId="0" applyFont="1" applyFill="1" applyBorder="1" applyAlignment="1">
      <alignment vertical="center" wrapText="1"/>
    </xf>
    <xf numFmtId="0" fontId="28" fillId="30" borderId="15" xfId="0" applyFont="1" applyFill="1" applyBorder="1" applyAlignment="1">
      <alignment horizontal="right" vertical="center" wrapText="1"/>
    </xf>
    <xf numFmtId="0" fontId="6" fillId="0" borderId="7" xfId="0" applyFont="1" applyBorder="1" applyAlignment="1">
      <alignment vertical="center" wrapText="1"/>
    </xf>
    <xf numFmtId="49" fontId="41" fillId="0" borderId="0" xfId="0" applyNumberFormat="1" applyFont="1" applyAlignment="1">
      <alignment horizontal="right" vertical="center" wrapText="1"/>
    </xf>
    <xf numFmtId="0" fontId="97" fillId="0" borderId="0" xfId="0" applyFont="1"/>
    <xf numFmtId="0" fontId="3" fillId="35" borderId="1" xfId="0" applyFont="1" applyFill="1" applyBorder="1" applyAlignment="1">
      <alignment horizontal="left" wrapText="1"/>
    </xf>
    <xf numFmtId="0" fontId="33" fillId="0" borderId="25" xfId="0" applyFont="1" applyBorder="1" applyAlignment="1">
      <alignment vertical="center"/>
    </xf>
    <xf numFmtId="0" fontId="97" fillId="0" borderId="0" xfId="0" applyFont="1" applyAlignment="1">
      <alignment horizontal="right"/>
    </xf>
    <xf numFmtId="0" fontId="98" fillId="0" borderId="0" xfId="0" applyFont="1"/>
    <xf numFmtId="0" fontId="98" fillId="0" borderId="0" xfId="0" applyFont="1" applyAlignment="1">
      <alignment horizontal="right"/>
    </xf>
    <xf numFmtId="0" fontId="4" fillId="0" borderId="11" xfId="0" applyFont="1" applyBorder="1" applyAlignment="1">
      <alignment vertical="center"/>
    </xf>
    <xf numFmtId="6" fontId="4" fillId="0" borderId="15" xfId="0" applyNumberFormat="1" applyFont="1" applyBorder="1" applyAlignment="1">
      <alignment horizontal="right" vertical="center" wrapText="1"/>
    </xf>
    <xf numFmtId="174" fontId="4" fillId="0" borderId="26" xfId="0" applyNumberFormat="1" applyFont="1" applyBorder="1" applyAlignment="1">
      <alignment horizontal="right" vertical="center" wrapText="1"/>
    </xf>
    <xf numFmtId="6" fontId="7" fillId="0" borderId="7" xfId="0" applyNumberFormat="1" applyFont="1" applyBorder="1" applyAlignment="1">
      <alignment horizontal="right" vertical="center"/>
    </xf>
    <xf numFmtId="0" fontId="3" fillId="31" borderId="13" xfId="0" applyFont="1" applyFill="1" applyBorder="1" applyAlignment="1">
      <alignment horizontal="right" vertical="center"/>
    </xf>
    <xf numFmtId="9" fontId="1" fillId="0" borderId="15" xfId="0" applyNumberFormat="1" applyFont="1" applyBorder="1" applyAlignment="1">
      <alignment horizontal="right" vertical="center" wrapText="1"/>
    </xf>
    <xf numFmtId="9" fontId="3" fillId="0" borderId="19" xfId="0" applyNumberFormat="1" applyFont="1" applyBorder="1" applyAlignment="1">
      <alignment horizontal="right" vertical="center"/>
    </xf>
    <xf numFmtId="0" fontId="3" fillId="31" borderId="16" xfId="0" applyFont="1" applyFill="1" applyBorder="1" applyAlignment="1">
      <alignment horizontal="right" vertical="center"/>
    </xf>
    <xf numFmtId="0" fontId="7" fillId="31" borderId="17" xfId="0" applyFont="1" applyFill="1" applyBorder="1" applyAlignment="1">
      <alignment vertical="center"/>
    </xf>
    <xf numFmtId="0" fontId="7" fillId="31" borderId="15" xfId="0" applyFont="1" applyFill="1" applyBorder="1" applyAlignment="1">
      <alignment vertical="center"/>
    </xf>
    <xf numFmtId="3" fontId="28" fillId="0" borderId="0" xfId="0" applyNumberFormat="1" applyFont="1" applyAlignment="1">
      <alignment vertical="center"/>
    </xf>
    <xf numFmtId="0" fontId="2" fillId="31" borderId="0" xfId="0" applyFont="1" applyFill="1" applyAlignment="1">
      <alignment horizontal="right"/>
    </xf>
    <xf numFmtId="3" fontId="7" fillId="31" borderId="11" xfId="0" applyNumberFormat="1" applyFont="1" applyFill="1" applyBorder="1" applyAlignment="1">
      <alignment horizontal="right" vertical="center"/>
    </xf>
    <xf numFmtId="0" fontId="99" fillId="0" borderId="0" xfId="0" applyFont="1"/>
    <xf numFmtId="0" fontId="99" fillId="0" borderId="25" xfId="0" applyFont="1" applyBorder="1"/>
    <xf numFmtId="3" fontId="4" fillId="0" borderId="11" xfId="0" applyNumberFormat="1" applyFont="1" applyBorder="1" applyAlignment="1">
      <alignment horizontal="right" vertical="center"/>
    </xf>
    <xf numFmtId="3" fontId="7" fillId="0" borderId="11" xfId="0" applyNumberFormat="1" applyFont="1" applyBorder="1" applyAlignment="1">
      <alignment horizontal="right" vertical="center"/>
    </xf>
    <xf numFmtId="0" fontId="56" fillId="0" borderId="11" xfId="0" applyFont="1" applyBorder="1" applyAlignment="1">
      <alignment horizontal="right" vertical="center" wrapText="1"/>
    </xf>
    <xf numFmtId="0" fontId="3" fillId="31" borderId="1" xfId="0" applyFont="1" applyFill="1" applyBorder="1" applyAlignment="1">
      <alignment horizontal="center" wrapText="1"/>
    </xf>
    <xf numFmtId="0" fontId="1" fillId="0" borderId="25" xfId="0" applyFont="1" applyBorder="1" applyAlignment="1">
      <alignment horizontal="left" vertical="center" wrapText="1"/>
    </xf>
    <xf numFmtId="0" fontId="1" fillId="28" borderId="1" xfId="229" applyFont="1" applyFill="1" applyBorder="1" applyAlignment="1">
      <alignment horizontal="left" vertical="center" wrapText="1"/>
    </xf>
    <xf numFmtId="0" fontId="3" fillId="0" borderId="0" xfId="229" applyFont="1" applyFill="1" applyBorder="1" applyAlignment="1">
      <alignment wrapText="1"/>
    </xf>
    <xf numFmtId="0" fontId="3" fillId="0" borderId="20" xfId="229" applyFont="1" applyFill="1" applyBorder="1" applyAlignment="1">
      <alignment wrapText="1"/>
    </xf>
    <xf numFmtId="0" fontId="3" fillId="0" borderId="0" xfId="229" applyFont="1" applyFill="1" applyBorder="1" applyAlignment="1">
      <alignment vertical="center" wrapText="1"/>
    </xf>
    <xf numFmtId="0" fontId="3" fillId="0" borderId="15" xfId="229" applyFont="1" applyFill="1" applyBorder="1" applyAlignment="1">
      <alignment vertical="center" wrapText="1"/>
    </xf>
    <xf numFmtId="0" fontId="1" fillId="28" borderId="0" xfId="229" applyFont="1" applyFill="1" applyBorder="1" applyAlignment="1">
      <alignment horizontal="left" vertical="center" wrapText="1"/>
    </xf>
    <xf numFmtId="49" fontId="1" fillId="28" borderId="0" xfId="229" applyNumberFormat="1" applyFont="1" applyFill="1" applyBorder="1" applyAlignment="1">
      <alignment horizontal="left" vertical="center" wrapText="1"/>
    </xf>
    <xf numFmtId="0" fontId="33" fillId="28" borderId="0" xfId="229" applyFont="1" applyFill="1" applyBorder="1" applyAlignment="1">
      <alignment horizontal="left" vertical="center"/>
    </xf>
    <xf numFmtId="0" fontId="3" fillId="31" borderId="1" xfId="230" applyFont="1" applyFill="1" applyBorder="1" applyAlignment="1">
      <alignment vertical="center" wrapText="1"/>
    </xf>
    <xf numFmtId="43" fontId="3" fillId="0" borderId="1" xfId="2" applyFont="1" applyBorder="1" applyAlignment="1">
      <alignment horizontal="right" vertical="center"/>
    </xf>
    <xf numFmtId="0" fontId="83" fillId="0" borderId="0" xfId="0" applyFont="1" applyAlignment="1">
      <alignment vertical="center" wrapText="1"/>
    </xf>
    <xf numFmtId="0" fontId="83" fillId="0" borderId="0" xfId="0" applyFont="1"/>
    <xf numFmtId="164" fontId="1" fillId="0" borderId="1" xfId="0" applyNumberFormat="1" applyFont="1" applyBorder="1" applyAlignment="1">
      <alignment vertical="top" wrapText="1"/>
    </xf>
    <xf numFmtId="164" fontId="3" fillId="0" borderId="1" xfId="0" applyNumberFormat="1" applyFont="1" applyBorder="1" applyAlignment="1">
      <alignment vertical="top" wrapText="1"/>
    </xf>
    <xf numFmtId="164" fontId="1" fillId="0" borderId="1" xfId="0" applyNumberFormat="1" applyFont="1" applyBorder="1" applyAlignment="1">
      <alignment wrapText="1"/>
    </xf>
    <xf numFmtId="164" fontId="1" fillId="0" borderId="1" xfId="0" applyNumberFormat="1" applyFont="1" applyBorder="1"/>
    <xf numFmtId="164" fontId="3" fillId="0" borderId="1" xfId="0" applyNumberFormat="1" applyFont="1" applyBorder="1" applyAlignment="1">
      <alignment wrapText="1"/>
    </xf>
    <xf numFmtId="164" fontId="3" fillId="0" borderId="1" xfId="0" applyNumberFormat="1" applyFont="1" applyBorder="1"/>
    <xf numFmtId="164" fontId="1" fillId="0" borderId="1" xfId="2" applyNumberFormat="1" applyFont="1" applyBorder="1"/>
    <xf numFmtId="164" fontId="1" fillId="0" borderId="1" xfId="2" applyNumberFormat="1" applyFont="1" applyBorder="1" applyAlignment="1">
      <alignment vertical="top" wrapText="1"/>
    </xf>
    <xf numFmtId="0" fontId="3" fillId="35" borderId="1" xfId="0" applyFont="1" applyFill="1" applyBorder="1" applyAlignment="1">
      <alignment horizontal="left" vertical="center" wrapText="1"/>
    </xf>
    <xf numFmtId="1" fontId="3" fillId="0" borderId="1" xfId="228" applyNumberFormat="1" applyFont="1" applyBorder="1"/>
    <xf numFmtId="0" fontId="3" fillId="0" borderId="11" xfId="0" applyFont="1" applyBorder="1"/>
    <xf numFmtId="0" fontId="3" fillId="0" borderId="17" xfId="0" applyFont="1" applyBorder="1"/>
    <xf numFmtId="41" fontId="1" fillId="0" borderId="6" xfId="0" applyNumberFormat="1" applyFont="1" applyBorder="1" applyAlignment="1">
      <alignment vertical="center"/>
    </xf>
    <xf numFmtId="41" fontId="1" fillId="0" borderId="7" xfId="0" applyNumberFormat="1" applyFont="1" applyBorder="1" applyAlignment="1">
      <alignment vertical="center"/>
    </xf>
    <xf numFmtId="0" fontId="1" fillId="0" borderId="11" xfId="0" applyFont="1" applyBorder="1"/>
    <xf numFmtId="0" fontId="1" fillId="0" borderId="17" xfId="0" applyFont="1" applyBorder="1"/>
    <xf numFmtId="41" fontId="3" fillId="0" borderId="7" xfId="0" applyNumberFormat="1" applyFont="1" applyBorder="1" applyAlignment="1">
      <alignment vertical="center"/>
    </xf>
    <xf numFmtId="41" fontId="3" fillId="0" borderId="6" xfId="0" applyNumberFormat="1" applyFont="1" applyBorder="1" applyAlignment="1">
      <alignment vertical="center"/>
    </xf>
    <xf numFmtId="0" fontId="86" fillId="0" borderId="1" xfId="0" applyFont="1" applyBorder="1" applyAlignment="1">
      <alignment horizontal="center" vertical="center"/>
    </xf>
    <xf numFmtId="0" fontId="1" fillId="0" borderId="1" xfId="0" applyFont="1" applyBorder="1" applyAlignment="1">
      <alignment horizontal="center" wrapText="1"/>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86" fillId="0" borderId="1" xfId="0" applyFont="1" applyBorder="1"/>
    <xf numFmtId="43" fontId="1" fillId="0" borderId="0" xfId="0" applyNumberFormat="1" applyFont="1" applyAlignment="1">
      <alignment vertical="top"/>
    </xf>
    <xf numFmtId="2" fontId="1" fillId="0" borderId="1" xfId="0" applyNumberFormat="1" applyFont="1" applyBorder="1" applyAlignment="1">
      <alignment horizontal="right" vertical="center" wrapText="1"/>
    </xf>
    <xf numFmtId="0" fontId="28" fillId="31" borderId="1" xfId="0" applyFont="1" applyFill="1" applyBorder="1" applyAlignment="1">
      <alignment horizontal="center" vertical="center"/>
    </xf>
    <xf numFmtId="0" fontId="28" fillId="32" borderId="1" xfId="0" applyFont="1" applyFill="1" applyBorder="1" applyAlignment="1">
      <alignment horizontal="center" vertical="center" wrapText="1"/>
    </xf>
    <xf numFmtId="0" fontId="28" fillId="32" borderId="6" xfId="0" applyFont="1" applyFill="1" applyBorder="1" applyAlignment="1">
      <alignment horizontal="center" vertical="center" wrapText="1"/>
    </xf>
    <xf numFmtId="0" fontId="74" fillId="33" borderId="0" xfId="0" applyFont="1" applyFill="1" applyAlignment="1">
      <alignment horizontal="left" vertical="center" wrapText="1"/>
    </xf>
    <xf numFmtId="0" fontId="1" fillId="0" borderId="11" xfId="0" applyFont="1" applyBorder="1" applyAlignment="1">
      <alignment vertical="center"/>
    </xf>
    <xf numFmtId="0" fontId="28" fillId="0" borderId="11" xfId="0" applyFont="1" applyBorder="1" applyAlignment="1">
      <alignment horizontal="right" vertical="center"/>
    </xf>
    <xf numFmtId="0" fontId="33" fillId="0" borderId="0" xfId="0" applyFont="1" applyAlignment="1">
      <alignment horizontal="left" wrapText="1"/>
    </xf>
    <xf numFmtId="2" fontId="6" fillId="0" borderId="11" xfId="0" applyNumberFormat="1" applyFont="1" applyBorder="1" applyAlignment="1">
      <alignment vertical="center" wrapText="1"/>
    </xf>
    <xf numFmtId="175" fontId="6" fillId="0" borderId="1" xfId="0" applyNumberFormat="1" applyFont="1" applyBorder="1" applyAlignment="1">
      <alignment vertical="center" wrapText="1"/>
    </xf>
    <xf numFmtId="172" fontId="6" fillId="0" borderId="1" xfId="0" applyNumberFormat="1" applyFont="1" applyBorder="1" applyAlignment="1">
      <alignment horizontal="right" vertical="center" wrapText="1"/>
    </xf>
    <xf numFmtId="175" fontId="28" fillId="0" borderId="1" xfId="0" applyNumberFormat="1" applyFont="1" applyBorder="1" applyAlignment="1">
      <alignment vertical="center" wrapText="1"/>
    </xf>
    <xf numFmtId="176" fontId="6" fillId="0" borderId="1" xfId="0" applyNumberFormat="1" applyFont="1" applyBorder="1" applyAlignment="1">
      <alignment vertical="center" wrapText="1"/>
    </xf>
    <xf numFmtId="176" fontId="6" fillId="33" borderId="25" xfId="0" applyNumberFormat="1" applyFont="1" applyFill="1" applyBorder="1" applyAlignment="1">
      <alignment vertical="center" wrapText="1"/>
    </xf>
    <xf numFmtId="1" fontId="1" fillId="0" borderId="1" xfId="0" applyNumberFormat="1" applyFont="1" applyBorder="1" applyAlignment="1">
      <alignment horizontal="right" vertical="center" wrapText="1"/>
    </xf>
    <xf numFmtId="3" fontId="3" fillId="28" borderId="11" xfId="0" applyNumberFormat="1" applyFont="1" applyFill="1" applyBorder="1" applyAlignment="1">
      <alignment horizontal="right" vertical="center"/>
    </xf>
    <xf numFmtId="3" fontId="3" fillId="28" borderId="1" xfId="0" applyNumberFormat="1" applyFont="1" applyFill="1" applyBorder="1" applyAlignment="1">
      <alignment horizontal="right"/>
    </xf>
    <xf numFmtId="3" fontId="28" fillId="28" borderId="1" xfId="0" applyNumberFormat="1" applyFont="1" applyFill="1" applyBorder="1" applyAlignment="1">
      <alignment horizontal="right" vertical="center" wrapText="1"/>
    </xf>
    <xf numFmtId="3" fontId="3" fillId="28" borderId="15" xfId="0" applyNumberFormat="1" applyFont="1" applyFill="1" applyBorder="1" applyAlignment="1">
      <alignment horizontal="right" vertical="center" wrapText="1"/>
    </xf>
    <xf numFmtId="3" fontId="3" fillId="28" borderId="1" xfId="0" applyNumberFormat="1" applyFont="1" applyFill="1" applyBorder="1" applyAlignment="1">
      <alignment horizontal="right" vertical="center" wrapText="1"/>
    </xf>
    <xf numFmtId="3" fontId="33" fillId="0" borderId="0" xfId="0" applyNumberFormat="1" applyFont="1" applyAlignment="1">
      <alignment horizontal="left" vertical="center"/>
    </xf>
    <xf numFmtId="0" fontId="6" fillId="0" borderId="0" xfId="0" applyFont="1" applyAlignment="1">
      <alignment horizontal="right" vertical="center"/>
    </xf>
    <xf numFmtId="3" fontId="6" fillId="0" borderId="6" xfId="0" applyNumberFormat="1" applyFont="1" applyBorder="1" applyAlignment="1">
      <alignment horizontal="right" vertical="center"/>
    </xf>
    <xf numFmtId="3" fontId="6" fillId="0" borderId="11" xfId="0" applyNumberFormat="1" applyFont="1" applyBorder="1" applyAlignment="1">
      <alignment horizontal="right" vertical="center"/>
    </xf>
    <xf numFmtId="4" fontId="1" fillId="0" borderId="15" xfId="0" applyNumberFormat="1" applyFont="1" applyBorder="1" applyAlignment="1">
      <alignment horizontal="right" vertical="center" wrapText="1"/>
    </xf>
    <xf numFmtId="4" fontId="1" fillId="0" borderId="1" xfId="0" applyNumberFormat="1" applyFont="1" applyBorder="1" applyAlignment="1">
      <alignment horizontal="right" vertical="center"/>
    </xf>
    <xf numFmtId="0" fontId="0" fillId="0" borderId="0" xfId="0" applyAlignment="1">
      <alignment vertical="top" wrapText="1"/>
    </xf>
    <xf numFmtId="0" fontId="3" fillId="0" borderId="1" xfId="0" applyFont="1" applyBorder="1" applyAlignment="1">
      <alignment horizontal="left" vertical="center" wrapText="1"/>
    </xf>
    <xf numFmtId="0" fontId="33" fillId="0" borderId="0" xfId="0" applyFont="1" applyAlignment="1">
      <alignment vertical="top" wrapText="1"/>
    </xf>
    <xf numFmtId="164" fontId="28" fillId="0" borderId="17" xfId="2" applyNumberFormat="1" applyFont="1" applyFill="1" applyBorder="1" applyAlignment="1">
      <alignment horizontal="right" vertical="center" wrapText="1"/>
    </xf>
    <xf numFmtId="0" fontId="1" fillId="28" borderId="1" xfId="229" applyNumberFormat="1" applyFont="1" applyFill="1" applyBorder="1" applyAlignment="1">
      <alignment horizontal="left" vertical="center" wrapText="1"/>
    </xf>
    <xf numFmtId="0" fontId="3" fillId="28" borderId="11" xfId="0" applyFont="1" applyFill="1" applyBorder="1" applyAlignment="1">
      <alignment vertical="center" wrapText="1"/>
    </xf>
    <xf numFmtId="0" fontId="1" fillId="28" borderId="16" xfId="0" applyFont="1" applyFill="1" applyBorder="1" applyAlignment="1">
      <alignment vertical="center" wrapText="1"/>
    </xf>
    <xf numFmtId="0" fontId="4" fillId="3" borderId="6" xfId="0" applyFont="1" applyFill="1" applyBorder="1" applyAlignment="1">
      <alignment horizontal="right" vertical="center" wrapText="1"/>
    </xf>
    <xf numFmtId="3" fontId="1" fillId="0" borderId="18" xfId="0" applyNumberFormat="1" applyFont="1" applyBorder="1" applyAlignment="1">
      <alignment horizontal="right" vertical="center" wrapText="1"/>
    </xf>
    <xf numFmtId="3" fontId="1" fillId="0" borderId="6" xfId="0" applyNumberFormat="1" applyFont="1" applyBorder="1" applyAlignment="1">
      <alignment horizontal="right" vertical="center" wrapText="1"/>
    </xf>
    <xf numFmtId="0" fontId="1" fillId="0" borderId="6" xfId="0" applyFont="1" applyBorder="1" applyAlignment="1">
      <alignment horizontal="right" vertical="center" wrapText="1"/>
    </xf>
    <xf numFmtId="0" fontId="1" fillId="28" borderId="19" xfId="0" applyFont="1" applyFill="1" applyBorder="1" applyAlignment="1">
      <alignment vertical="center" wrapText="1"/>
    </xf>
    <xf numFmtId="3" fontId="1" fillId="0" borderId="20" xfId="0" applyNumberFormat="1" applyFont="1" applyBorder="1" applyAlignment="1">
      <alignment horizontal="right" vertical="center" wrapText="1"/>
    </xf>
    <xf numFmtId="3" fontId="1" fillId="0" borderId="7" xfId="0" applyNumberFormat="1" applyFont="1" applyBorder="1" applyAlignment="1">
      <alignment horizontal="right" vertical="center" wrapText="1"/>
    </xf>
    <xf numFmtId="0" fontId="102" fillId="0" borderId="0" xfId="0" applyFont="1"/>
    <xf numFmtId="3" fontId="34" fillId="0" borderId="0" xfId="0" applyNumberFormat="1" applyFont="1"/>
    <xf numFmtId="0" fontId="3" fillId="35" borderId="1" xfId="0" applyFont="1" applyFill="1" applyBorder="1" applyAlignment="1">
      <alignment vertical="center"/>
    </xf>
    <xf numFmtId="41" fontId="1" fillId="0" borderId="1" xfId="0" applyNumberFormat="1" applyFont="1" applyBorder="1" applyAlignment="1">
      <alignment horizontal="right" vertical="center" wrapText="1"/>
    </xf>
    <xf numFmtId="41" fontId="3" fillId="0" borderId="1" xfId="0" applyNumberFormat="1" applyFont="1" applyBorder="1" applyAlignment="1">
      <alignment vertical="center" wrapText="1"/>
    </xf>
    <xf numFmtId="9" fontId="3" fillId="0" borderId="1" xfId="0" applyNumberFormat="1" applyFont="1" applyBorder="1" applyAlignment="1">
      <alignment horizontal="right" vertical="center"/>
    </xf>
    <xf numFmtId="174" fontId="1" fillId="0" borderId="1" xfId="0" applyNumberFormat="1" applyFont="1" applyBorder="1" applyAlignment="1">
      <alignment horizontal="right" vertical="center"/>
    </xf>
    <xf numFmtId="174" fontId="3" fillId="0" borderId="1" xfId="0" applyNumberFormat="1" applyFont="1" applyBorder="1" applyAlignment="1">
      <alignment horizontal="right" vertical="center"/>
    </xf>
    <xf numFmtId="0" fontId="3" fillId="31" borderId="20" xfId="0" applyFont="1" applyFill="1" applyBorder="1" applyAlignment="1">
      <alignment horizontal="center" wrapText="1"/>
    </xf>
    <xf numFmtId="0" fontId="3" fillId="31" borderId="20" xfId="0" applyFont="1" applyFill="1" applyBorder="1" applyAlignment="1">
      <alignment horizontal="center"/>
    </xf>
    <xf numFmtId="0" fontId="3" fillId="31" borderId="7" xfId="0" applyFont="1" applyFill="1" applyBorder="1" applyAlignment="1">
      <alignment horizontal="center"/>
    </xf>
    <xf numFmtId="0" fontId="3" fillId="0" borderId="11"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6" fillId="0" borderId="1" xfId="0" applyFont="1" applyBorder="1" applyAlignment="1">
      <alignment horizontal="left" indent="3"/>
    </xf>
    <xf numFmtId="0" fontId="3" fillId="0" borderId="12" xfId="0" applyFont="1" applyBorder="1" applyAlignment="1">
      <alignment vertical="center"/>
    </xf>
    <xf numFmtId="0" fontId="3" fillId="0" borderId="18" xfId="0" applyFont="1" applyBorder="1" applyAlignment="1">
      <alignment vertical="center"/>
    </xf>
    <xf numFmtId="0" fontId="103" fillId="0" borderId="0" xfId="0" applyFont="1"/>
    <xf numFmtId="4" fontId="34" fillId="0" borderId="0" xfId="0" applyNumberFormat="1" applyFont="1"/>
    <xf numFmtId="0" fontId="3" fillId="0" borderId="1" xfId="0" applyFont="1" applyBorder="1" applyAlignment="1">
      <alignment horizontal="center"/>
    </xf>
    <xf numFmtId="0" fontId="3" fillId="28" borderId="11" xfId="0" applyFont="1" applyFill="1" applyBorder="1" applyAlignment="1">
      <alignment horizontal="center"/>
    </xf>
    <xf numFmtId="0" fontId="3" fillId="28" borderId="15" xfId="0" applyFont="1" applyFill="1" applyBorder="1" applyAlignment="1">
      <alignment horizontal="center"/>
    </xf>
    <xf numFmtId="0" fontId="3" fillId="28" borderId="11" xfId="0" applyFont="1" applyFill="1" applyBorder="1"/>
    <xf numFmtId="0" fontId="3" fillId="28" borderId="17" xfId="0" applyFont="1" applyFill="1" applyBorder="1"/>
    <xf numFmtId="0" fontId="3" fillId="28" borderId="15" xfId="0" applyFont="1" applyFill="1" applyBorder="1"/>
    <xf numFmtId="0" fontId="3" fillId="0" borderId="15" xfId="0" applyFont="1" applyBorder="1" applyAlignment="1">
      <alignment horizontal="center"/>
    </xf>
    <xf numFmtId="0" fontId="3" fillId="0" borderId="6" xfId="0" applyFont="1" applyBorder="1" applyAlignment="1">
      <alignment vertical="center"/>
    </xf>
    <xf numFmtId="0" fontId="3" fillId="0" borderId="25" xfId="0" applyFont="1" applyBorder="1" applyAlignment="1">
      <alignment vertical="center"/>
    </xf>
    <xf numFmtId="0" fontId="3" fillId="0" borderId="7" xfId="0" applyFont="1" applyBorder="1" applyAlignment="1">
      <alignment vertical="center"/>
    </xf>
    <xf numFmtId="0" fontId="34" fillId="0" borderId="6" xfId="0" applyFont="1" applyBorder="1"/>
    <xf numFmtId="0" fontId="3" fillId="0" borderId="15" xfId="0" applyFont="1" applyBorder="1" applyAlignment="1">
      <alignment horizontal="center" wrapText="1"/>
    </xf>
    <xf numFmtId="0" fontId="3" fillId="0" borderId="1" xfId="0" applyFont="1" applyBorder="1" applyAlignment="1">
      <alignment horizontal="center" wrapText="1"/>
    </xf>
    <xf numFmtId="0" fontId="34" fillId="0" borderId="0" xfId="0" applyFont="1" applyAlignment="1">
      <alignment wrapText="1"/>
    </xf>
    <xf numFmtId="0" fontId="3" fillId="31" borderId="7" xfId="0" applyFont="1" applyFill="1" applyBorder="1" applyAlignment="1">
      <alignment horizontal="center" wrapText="1"/>
    </xf>
    <xf numFmtId="0" fontId="3" fillId="0" borderId="17" xfId="0" applyFont="1" applyBorder="1" applyAlignment="1">
      <alignment vertical="center" wrapText="1"/>
    </xf>
    <xf numFmtId="9" fontId="1" fillId="0" borderId="0" xfId="0" applyNumberFormat="1" applyFont="1" applyAlignment="1">
      <alignment horizontal="right" vertical="center" wrapText="1"/>
    </xf>
    <xf numFmtId="0" fontId="1" fillId="0" borderId="11" xfId="0" applyFont="1" applyBorder="1" applyAlignment="1">
      <alignment wrapText="1"/>
    </xf>
    <xf numFmtId="0" fontId="3" fillId="30" borderId="11"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15" xfId="0" applyFont="1" applyFill="1" applyBorder="1" applyAlignment="1">
      <alignment horizontal="center" vertical="center" wrapText="1"/>
    </xf>
    <xf numFmtId="0" fontId="28" fillId="31" borderId="17" xfId="0" applyFont="1" applyFill="1" applyBorder="1" applyAlignment="1">
      <alignment horizontal="right"/>
    </xf>
    <xf numFmtId="0" fontId="28" fillId="31" borderId="11" xfId="0" applyFont="1" applyFill="1" applyBorder="1" applyAlignment="1">
      <alignment horizontal="right"/>
    </xf>
    <xf numFmtId="0" fontId="28" fillId="0" borderId="10" xfId="0" applyFont="1" applyBorder="1" applyAlignment="1">
      <alignment horizontal="left" vertical="center"/>
    </xf>
    <xf numFmtId="0" fontId="28" fillId="31" borderId="11" xfId="0" applyFont="1" applyFill="1" applyBorder="1" applyAlignment="1">
      <alignment horizontal="center"/>
    </xf>
    <xf numFmtId="0" fontId="28" fillId="31" borderId="15" xfId="0" applyFont="1" applyFill="1" applyBorder="1" applyAlignment="1">
      <alignment horizontal="center"/>
    </xf>
    <xf numFmtId="0" fontId="3" fillId="0" borderId="0" xfId="0" applyFont="1" applyAlignment="1">
      <alignment horizontal="left"/>
    </xf>
    <xf numFmtId="49" fontId="43" fillId="3" borderId="0" xfId="0" applyNumberFormat="1" applyFont="1" applyFill="1" applyAlignment="1">
      <alignment horizontal="left" vertical="center" wrapText="1"/>
    </xf>
    <xf numFmtId="0" fontId="3" fillId="0" borderId="10" xfId="0" applyFont="1" applyBorder="1" applyAlignment="1">
      <alignment horizontal="left" wrapText="1"/>
    </xf>
    <xf numFmtId="0" fontId="6" fillId="0" borderId="15" xfId="0" applyFont="1" applyBorder="1" applyAlignment="1">
      <alignment vertical="center" wrapText="1"/>
    </xf>
    <xf numFmtId="0" fontId="1" fillId="0" borderId="7" xfId="0" applyFont="1" applyBorder="1" applyAlignment="1">
      <alignment horizontal="center" vertical="center"/>
    </xf>
    <xf numFmtId="0" fontId="3" fillId="30" borderId="16" xfId="0" applyFont="1" applyFill="1" applyBorder="1" applyAlignment="1">
      <alignment vertical="center" wrapText="1"/>
    </xf>
    <xf numFmtId="0" fontId="104" fillId="31" borderId="1" xfId="0" applyFont="1" applyFill="1" applyBorder="1"/>
    <xf numFmtId="0" fontId="28" fillId="0" borderId="0" xfId="0" applyFont="1" applyAlignment="1">
      <alignment horizontal="right" vertical="center" wrapText="1"/>
    </xf>
    <xf numFmtId="0" fontId="28" fillId="0" borderId="0" xfId="0" applyFont="1" applyAlignment="1">
      <alignment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86" fillId="0" borderId="31" xfId="0" applyFont="1" applyBorder="1"/>
    <xf numFmtId="0" fontId="1" fillId="0" borderId="31" xfId="0" applyFont="1" applyBorder="1" applyAlignment="1">
      <alignment horizontal="center" wrapText="1"/>
    </xf>
    <xf numFmtId="0" fontId="3" fillId="0" borderId="15" xfId="0" applyFont="1" applyBorder="1" applyAlignment="1">
      <alignment horizontal="right"/>
    </xf>
    <xf numFmtId="41" fontId="1" fillId="0" borderId="1" xfId="0" applyNumberFormat="1" applyFont="1" applyBorder="1" applyAlignment="1">
      <alignment vertical="center" wrapText="1"/>
    </xf>
    <xf numFmtId="41" fontId="1" fillId="0" borderId="6" xfId="0" applyNumberFormat="1" applyFont="1" applyBorder="1" applyAlignment="1">
      <alignment horizontal="right" vertical="center"/>
    </xf>
    <xf numFmtId="41" fontId="3" fillId="0" borderId="6" xfId="0" applyNumberFormat="1" applyFont="1" applyBorder="1" applyAlignment="1">
      <alignment horizontal="right" vertical="center"/>
    </xf>
    <xf numFmtId="0" fontId="1" fillId="0" borderId="17" xfId="0" applyFont="1" applyBorder="1" applyAlignment="1">
      <alignment horizontal="right"/>
    </xf>
    <xf numFmtId="41" fontId="1" fillId="0" borderId="7" xfId="0" applyNumberFormat="1" applyFont="1" applyBorder="1" applyAlignment="1">
      <alignment horizontal="right" vertical="center"/>
    </xf>
    <xf numFmtId="41" fontId="3" fillId="0" borderId="7" xfId="0" applyNumberFormat="1" applyFont="1" applyBorder="1" applyAlignment="1">
      <alignment horizontal="right" vertical="center"/>
    </xf>
    <xf numFmtId="41" fontId="1" fillId="0" borderId="1" xfId="0" applyNumberFormat="1" applyFont="1" applyBorder="1" applyAlignment="1">
      <alignment horizontal="right" vertical="center"/>
    </xf>
    <xf numFmtId="41" fontId="3" fillId="0" borderId="1" xfId="0" applyNumberFormat="1" applyFont="1" applyBorder="1" applyAlignment="1">
      <alignment horizontal="right" vertical="center"/>
    </xf>
    <xf numFmtId="0" fontId="105" fillId="0" borderId="1" xfId="0" applyFont="1" applyBorder="1" applyAlignment="1">
      <alignment horizontal="right" vertical="center" wrapText="1"/>
    </xf>
    <xf numFmtId="6" fontId="6" fillId="0" borderId="1" xfId="14" applyNumberFormat="1" applyBorder="1"/>
    <xf numFmtId="0" fontId="106" fillId="0" borderId="11" xfId="0" applyFont="1" applyBorder="1" applyAlignment="1">
      <alignment horizontal="right" vertical="center"/>
    </xf>
    <xf numFmtId="0" fontId="106" fillId="31" borderId="16" xfId="0" applyFont="1" applyFill="1" applyBorder="1" applyAlignment="1">
      <alignment horizontal="right" vertical="center"/>
    </xf>
    <xf numFmtId="0" fontId="107" fillId="0" borderId="11" xfId="0" applyFont="1" applyBorder="1" applyAlignment="1">
      <alignment horizontal="right" vertical="center"/>
    </xf>
    <xf numFmtId="41" fontId="6" fillId="0" borderId="1" xfId="14" applyNumberFormat="1" applyBorder="1" applyAlignment="1">
      <alignment horizontal="right"/>
    </xf>
    <xf numFmtId="0" fontId="106" fillId="0" borderId="0" xfId="0" applyFont="1" applyAlignment="1">
      <alignment vertical="center"/>
    </xf>
    <xf numFmtId="0" fontId="108" fillId="0" borderId="0" xfId="0" applyFont="1"/>
    <xf numFmtId="0" fontId="106" fillId="35" borderId="1" xfId="0" applyFont="1" applyFill="1" applyBorder="1" applyAlignment="1">
      <alignment vertical="center"/>
    </xf>
    <xf numFmtId="0" fontId="106" fillId="31" borderId="1" xfId="0" applyFont="1" applyFill="1" applyBorder="1" applyAlignment="1">
      <alignment horizontal="right" vertical="center" wrapText="1"/>
    </xf>
    <xf numFmtId="0" fontId="107" fillId="0" borderId="1" xfId="0" applyFont="1" applyBorder="1" applyAlignment="1">
      <alignment horizontal="left" vertical="center"/>
    </xf>
    <xf numFmtId="0" fontId="107" fillId="0" borderId="1" xfId="0" applyFont="1" applyBorder="1" applyAlignment="1">
      <alignment horizontal="left" vertical="center" wrapText="1"/>
    </xf>
    <xf numFmtId="0" fontId="106" fillId="0" borderId="1" xfId="0" applyFont="1" applyBorder="1" applyAlignment="1">
      <alignment horizontal="left" vertical="center" wrapText="1"/>
    </xf>
    <xf numFmtId="0" fontId="106" fillId="0" borderId="6" xfId="0" applyFont="1" applyBorder="1" applyAlignment="1">
      <alignment horizontal="left" vertical="center" wrapText="1"/>
    </xf>
    <xf numFmtId="0" fontId="110" fillId="0" borderId="0" xfId="0" applyFont="1" applyAlignment="1">
      <alignment horizontal="left" vertical="center" wrapText="1"/>
    </xf>
    <xf numFmtId="9" fontId="1" fillId="0" borderId="11" xfId="0" applyNumberFormat="1" applyFont="1" applyBorder="1" applyAlignment="1">
      <alignment horizontal="right" vertical="center"/>
    </xf>
    <xf numFmtId="9" fontId="1" fillId="0" borderId="11" xfId="0" applyNumberFormat="1" applyFont="1" applyBorder="1" applyAlignment="1">
      <alignment horizontal="right" wrapText="1"/>
    </xf>
    <xf numFmtId="6" fontId="3" fillId="0" borderId="1" xfId="0" applyNumberFormat="1" applyFont="1" applyBorder="1"/>
    <xf numFmtId="0" fontId="7" fillId="31" borderId="1" xfId="0" applyFont="1" applyFill="1" applyBorder="1" applyAlignment="1">
      <alignment horizontal="right" vertical="center" wrapText="1"/>
    </xf>
    <xf numFmtId="0" fontId="111" fillId="0" borderId="29" xfId="0" applyFont="1" applyBorder="1" applyAlignment="1">
      <alignment horizontal="right"/>
    </xf>
    <xf numFmtId="0" fontId="105" fillId="0" borderId="11" xfId="0" applyFont="1" applyBorder="1" applyAlignment="1">
      <alignment horizontal="right"/>
    </xf>
    <xf numFmtId="3" fontId="105" fillId="0" borderId="11" xfId="0" applyNumberFormat="1" applyFont="1" applyBorder="1" applyAlignment="1">
      <alignment horizontal="right"/>
    </xf>
    <xf numFmtId="3" fontId="111" fillId="0" borderId="11" xfId="0" applyNumberFormat="1" applyFont="1" applyBorder="1" applyAlignment="1">
      <alignment horizontal="right"/>
    </xf>
    <xf numFmtId="0" fontId="105" fillId="0" borderId="1" xfId="0" applyFont="1" applyBorder="1" applyAlignment="1">
      <alignment horizontal="right"/>
    </xf>
    <xf numFmtId="3" fontId="105" fillId="0" borderId="1" xfId="0" applyNumberFormat="1" applyFont="1" applyBorder="1" applyAlignment="1">
      <alignment horizontal="right"/>
    </xf>
    <xf numFmtId="3" fontId="111" fillId="0" borderId="1" xfId="0" applyNumberFormat="1" applyFont="1" applyBorder="1" applyAlignment="1">
      <alignment horizontal="right"/>
    </xf>
    <xf numFmtId="3" fontId="112" fillId="28" borderId="1" xfId="0" applyNumberFormat="1" applyFont="1" applyFill="1" applyBorder="1" applyAlignment="1">
      <alignment horizontal="right" vertical="center"/>
    </xf>
    <xf numFmtId="3" fontId="113" fillId="28" borderId="1" xfId="0" applyNumberFormat="1" applyFont="1" applyFill="1" applyBorder="1" applyAlignment="1">
      <alignment horizontal="right" vertical="center"/>
    </xf>
    <xf numFmtId="0" fontId="111" fillId="0" borderId="0" xfId="0" applyFont="1" applyAlignment="1">
      <alignment horizontal="right" vertical="center"/>
    </xf>
    <xf numFmtId="0" fontId="105" fillId="0" borderId="0" xfId="0" applyFont="1"/>
    <xf numFmtId="0" fontId="105" fillId="0" borderId="0" xfId="0" applyFont="1" applyAlignment="1">
      <alignment horizontal="right"/>
    </xf>
    <xf numFmtId="0" fontId="114" fillId="0" borderId="0" xfId="0" applyFont="1"/>
    <xf numFmtId="3" fontId="114" fillId="0" borderId="0" xfId="0" applyNumberFormat="1" applyFont="1"/>
    <xf numFmtId="0" fontId="111" fillId="0" borderId="0" xfId="0" applyFont="1"/>
    <xf numFmtId="0" fontId="6" fillId="0" borderId="10" xfId="0" applyFont="1" applyBorder="1" applyAlignment="1">
      <alignment vertical="center"/>
    </xf>
    <xf numFmtId="0" fontId="6" fillId="0" borderId="19" xfId="0" applyFont="1" applyBorder="1" applyAlignment="1">
      <alignment vertical="center"/>
    </xf>
    <xf numFmtId="0" fontId="6" fillId="0" borderId="16" xfId="0" applyFont="1" applyBorder="1"/>
    <xf numFmtId="0" fontId="28" fillId="31" borderId="6" xfId="0" applyFont="1" applyFill="1" applyBorder="1" applyAlignment="1">
      <alignment horizontal="right" vertical="center"/>
    </xf>
    <xf numFmtId="0" fontId="112" fillId="0" borderId="1" xfId="0" applyFont="1" applyBorder="1" applyAlignment="1">
      <alignment horizontal="right" vertical="center"/>
    </xf>
    <xf numFmtId="0" fontId="113" fillId="39" borderId="1" xfId="0" applyFont="1" applyFill="1" applyBorder="1" applyAlignment="1">
      <alignment horizontal="right" vertical="center"/>
    </xf>
    <xf numFmtId="3" fontId="113" fillId="39" borderId="1" xfId="0" applyNumberFormat="1" applyFont="1" applyFill="1" applyBorder="1" applyAlignment="1">
      <alignment horizontal="right" vertical="center"/>
    </xf>
    <xf numFmtId="3" fontId="112" fillId="0" borderId="1" xfId="0" applyNumberFormat="1" applyFont="1" applyBorder="1" applyAlignment="1">
      <alignment horizontal="right" vertical="center"/>
    </xf>
    <xf numFmtId="0" fontId="112" fillId="39" borderId="1" xfId="0" applyFont="1" applyFill="1" applyBorder="1" applyAlignment="1">
      <alignment horizontal="right" vertical="center"/>
    </xf>
    <xf numFmtId="0" fontId="6" fillId="0" borderId="29" xfId="0" applyFont="1" applyBorder="1" applyAlignment="1">
      <alignment vertical="center"/>
    </xf>
    <xf numFmtId="0" fontId="6" fillId="0" borderId="17" xfId="0" applyFont="1" applyBorder="1" applyAlignment="1">
      <alignment horizontal="left"/>
    </xf>
    <xf numFmtId="177" fontId="6" fillId="0" borderId="1" xfId="0" applyNumberFormat="1" applyFont="1" applyBorder="1"/>
    <xf numFmtId="177" fontId="4" fillId="0" borderId="1" xfId="0" applyNumberFormat="1" applyFont="1" applyBorder="1" applyAlignment="1">
      <alignment vertical="center" wrapText="1"/>
    </xf>
    <xf numFmtId="10" fontId="4" fillId="0" borderId="1" xfId="0" applyNumberFormat="1" applyFont="1" applyBorder="1" applyAlignment="1">
      <alignment horizontal="right" vertical="center" wrapText="1"/>
    </xf>
    <xf numFmtId="6" fontId="105" fillId="0" borderId="1" xfId="0" applyNumberFormat="1" applyFont="1" applyBorder="1" applyAlignment="1">
      <alignment horizontal="right" vertical="center" wrapText="1"/>
    </xf>
    <xf numFmtId="0" fontId="109" fillId="0" borderId="0" xfId="0" applyFont="1" applyAlignment="1">
      <alignment horizontal="left" vertical="center" wrapText="1"/>
    </xf>
    <xf numFmtId="0" fontId="107" fillId="0" borderId="1" xfId="0" applyFont="1" applyBorder="1" applyAlignment="1">
      <alignment horizontal="right" vertical="center" wrapText="1"/>
    </xf>
    <xf numFmtId="9" fontId="107" fillId="0" borderId="1" xfId="0" applyNumberFormat="1" applyFont="1" applyBorder="1" applyAlignment="1">
      <alignment horizontal="right" vertical="center" wrapText="1"/>
    </xf>
    <xf numFmtId="0" fontId="3" fillId="30" borderId="6" xfId="0" applyFont="1" applyFill="1" applyBorder="1" applyAlignment="1">
      <alignment vertical="center" wrapText="1"/>
    </xf>
    <xf numFmtId="9" fontId="105" fillId="0" borderId="11" xfId="0" applyNumberFormat="1" applyFont="1" applyBorder="1" applyAlignment="1">
      <alignment horizontal="right" vertical="center" wrapText="1"/>
    </xf>
    <xf numFmtId="0" fontId="111" fillId="0" borderId="6" xfId="0" applyFont="1" applyBorder="1" applyAlignment="1">
      <alignment horizontal="right" vertical="center" wrapText="1"/>
    </xf>
    <xf numFmtId="49" fontId="105" fillId="0" borderId="1" xfId="0" applyNumberFormat="1" applyFont="1" applyBorder="1" applyAlignment="1">
      <alignment horizontal="right" vertical="center" wrapText="1"/>
    </xf>
    <xf numFmtId="0" fontId="113" fillId="30" borderId="0" xfId="0" applyFont="1" applyFill="1" applyAlignment="1">
      <alignment vertical="center" wrapText="1"/>
    </xf>
    <xf numFmtId="0" fontId="7" fillId="30" borderId="12" xfId="0" applyFont="1" applyFill="1" applyBorder="1" applyAlignment="1">
      <alignment vertical="center" wrapText="1"/>
    </xf>
    <xf numFmtId="0" fontId="107" fillId="0" borderId="11" xfId="0" applyFont="1" applyBorder="1" applyAlignment="1">
      <alignment horizontal="right" vertical="center" wrapText="1"/>
    </xf>
    <xf numFmtId="49" fontId="105" fillId="0" borderId="15" xfId="0" applyNumberFormat="1" applyFont="1" applyBorder="1" applyAlignment="1">
      <alignment horizontal="right" vertical="center" wrapText="1"/>
    </xf>
    <xf numFmtId="0" fontId="105" fillId="0" borderId="15" xfId="0" applyFont="1" applyBorder="1" applyAlignment="1">
      <alignment horizontal="right" vertical="center" wrapText="1"/>
    </xf>
    <xf numFmtId="0" fontId="28" fillId="37" borderId="16" xfId="0" applyFont="1" applyFill="1" applyBorder="1" applyAlignment="1">
      <alignment vertical="center" wrapText="1"/>
    </xf>
    <xf numFmtId="177" fontId="107" fillId="0" borderId="1" xfId="0" applyNumberFormat="1" applyFont="1" applyBorder="1" applyAlignment="1">
      <alignment horizontal="right" vertical="center" wrapText="1"/>
    </xf>
    <xf numFmtId="0" fontId="109" fillId="0" borderId="0" xfId="0" applyFont="1" applyAlignment="1">
      <alignment vertical="center"/>
    </xf>
    <xf numFmtId="3" fontId="113" fillId="0" borderId="1" xfId="0" applyNumberFormat="1" applyFont="1" applyBorder="1" applyAlignment="1">
      <alignment horizontal="right" vertical="center"/>
    </xf>
    <xf numFmtId="3" fontId="113" fillId="28" borderId="0" xfId="0" applyNumberFormat="1" applyFont="1" applyFill="1" applyAlignment="1">
      <alignment horizontal="right" vertical="center"/>
    </xf>
    <xf numFmtId="3" fontId="112" fillId="0" borderId="1" xfId="0" applyNumberFormat="1" applyFont="1" applyBorder="1" applyAlignment="1">
      <alignment vertical="center"/>
    </xf>
    <xf numFmtId="3" fontId="7" fillId="3" borderId="15" xfId="0" applyNumberFormat="1" applyFont="1" applyFill="1" applyBorder="1" applyAlignment="1">
      <alignment horizontal="right" vertical="center" wrapText="1"/>
    </xf>
    <xf numFmtId="3" fontId="112" fillId="3" borderId="1" xfId="0" applyNumberFormat="1" applyFont="1" applyFill="1" applyBorder="1" applyAlignment="1">
      <alignment horizontal="right" vertical="center" wrapText="1"/>
    </xf>
    <xf numFmtId="3" fontId="113" fillId="3" borderId="1" xfId="0" applyNumberFormat="1" applyFont="1" applyFill="1" applyBorder="1" applyAlignment="1">
      <alignment horizontal="right" vertical="center" wrapText="1"/>
    </xf>
    <xf numFmtId="3" fontId="112" fillId="3" borderId="7" xfId="0" applyNumberFormat="1" applyFont="1" applyFill="1" applyBorder="1" applyAlignment="1">
      <alignment horizontal="right" vertical="center" wrapText="1"/>
    </xf>
    <xf numFmtId="3" fontId="4" fillId="3" borderId="20" xfId="0" applyNumberFormat="1" applyFont="1" applyFill="1" applyBorder="1" applyAlignment="1">
      <alignment horizontal="right" vertical="center" wrapText="1"/>
    </xf>
    <xf numFmtId="0" fontId="1" fillId="28" borderId="1" xfId="0" applyFont="1" applyFill="1" applyBorder="1" applyAlignment="1">
      <alignment vertical="center" wrapText="1"/>
    </xf>
    <xf numFmtId="3" fontId="1" fillId="3" borderId="1" xfId="0" applyNumberFormat="1" applyFont="1" applyFill="1" applyBorder="1" applyAlignment="1">
      <alignment horizontal="right" vertical="center" wrapText="1"/>
    </xf>
    <xf numFmtId="0" fontId="106" fillId="0" borderId="0" xfId="0" applyFont="1"/>
    <xf numFmtId="0" fontId="107" fillId="0" borderId="1" xfId="0" applyFont="1" applyBorder="1" applyAlignment="1">
      <alignment wrapText="1"/>
    </xf>
    <xf numFmtId="0" fontId="106" fillId="30" borderId="16" xfId="0" applyFont="1" applyFill="1" applyBorder="1" applyAlignment="1">
      <alignment vertical="center" wrapText="1"/>
    </xf>
    <xf numFmtId="0" fontId="106" fillId="30" borderId="6" xfId="0" applyFont="1" applyFill="1" applyBorder="1" applyAlignment="1">
      <alignment horizontal="right" vertical="center" wrapText="1"/>
    </xf>
    <xf numFmtId="0" fontId="106" fillId="30" borderId="1" xfId="0" applyFont="1" applyFill="1" applyBorder="1" applyAlignment="1">
      <alignment horizontal="right" vertical="center" wrapText="1"/>
    </xf>
    <xf numFmtId="49" fontId="107" fillId="0" borderId="11" xfId="0" applyNumberFormat="1" applyFont="1" applyBorder="1" applyAlignment="1">
      <alignment horizontal="right" vertical="center" wrapText="1"/>
    </xf>
    <xf numFmtId="49" fontId="107" fillId="0" borderId="1" xfId="0" applyNumberFormat="1" applyFont="1" applyBorder="1" applyAlignment="1">
      <alignment horizontal="right" vertical="center" wrapText="1"/>
    </xf>
    <xf numFmtId="0" fontId="106" fillId="31" borderId="1" xfId="0" applyFont="1" applyFill="1" applyBorder="1"/>
    <xf numFmtId="0" fontId="112" fillId="3" borderId="1" xfId="0" applyFont="1" applyFill="1" applyBorder="1" applyAlignment="1">
      <alignment horizontal="right" vertical="center" wrapText="1"/>
    </xf>
    <xf numFmtId="0" fontId="107" fillId="0" borderId="6" xfId="0" applyFont="1" applyBorder="1" applyAlignment="1">
      <alignment horizontal="right" vertical="center" wrapText="1"/>
    </xf>
    <xf numFmtId="3" fontId="1" fillId="0" borderId="17" xfId="0" applyNumberFormat="1" applyFont="1" applyBorder="1" applyAlignment="1">
      <alignment vertical="center"/>
    </xf>
    <xf numFmtId="0" fontId="1" fillId="0" borderId="17" xfId="0" applyFont="1" applyBorder="1" applyAlignment="1">
      <alignment vertical="center"/>
    </xf>
    <xf numFmtId="0" fontId="1" fillId="0" borderId="17" xfId="0" applyFont="1" applyBorder="1" applyAlignment="1">
      <alignment vertical="center" wrapText="1"/>
    </xf>
    <xf numFmtId="3" fontId="3" fillId="28" borderId="17" xfId="0" applyNumberFormat="1" applyFont="1" applyFill="1" applyBorder="1" applyAlignment="1">
      <alignment horizontal="right" vertical="center"/>
    </xf>
    <xf numFmtId="3" fontId="107" fillId="0" borderId="1" xfId="0" applyNumberFormat="1" applyFont="1" applyBorder="1" applyAlignment="1">
      <alignment horizontal="right" vertical="center" wrapText="1"/>
    </xf>
    <xf numFmtId="3" fontId="106" fillId="0" borderId="1" xfId="0" applyNumberFormat="1" applyFont="1" applyBorder="1" applyAlignment="1">
      <alignment horizontal="right" vertical="center" wrapText="1"/>
    </xf>
    <xf numFmtId="3" fontId="6" fillId="0" borderId="17" xfId="0" applyNumberFormat="1" applyFont="1" applyBorder="1" applyAlignment="1">
      <alignment vertical="center"/>
    </xf>
    <xf numFmtId="0" fontId="111" fillId="32" borderId="1" xfId="0" applyFont="1" applyFill="1" applyBorder="1" applyAlignment="1">
      <alignment horizontal="right" vertical="center" wrapText="1"/>
    </xf>
    <xf numFmtId="3" fontId="6" fillId="0" borderId="11" xfId="0" applyNumberFormat="1" applyFont="1" applyBorder="1" applyAlignment="1">
      <alignment horizontal="right" wrapText="1"/>
    </xf>
    <xf numFmtId="9" fontId="4" fillId="0" borderId="25" xfId="0" applyNumberFormat="1" applyFont="1" applyBorder="1" applyAlignment="1">
      <alignment horizontal="right" vertical="center"/>
    </xf>
    <xf numFmtId="9" fontId="4" fillId="0" borderId="1" xfId="0" applyNumberFormat="1" applyFont="1" applyBorder="1"/>
    <xf numFmtId="9" fontId="6" fillId="0" borderId="1" xfId="0" applyNumberFormat="1" applyFont="1" applyBorder="1" applyAlignment="1">
      <alignment horizontal="right" vertical="center"/>
    </xf>
    <xf numFmtId="0" fontId="43" fillId="33" borderId="0" xfId="0" applyFont="1" applyFill="1" applyAlignment="1">
      <alignment vertical="center"/>
    </xf>
    <xf numFmtId="3" fontId="6" fillId="0" borderId="1" xfId="0" applyNumberFormat="1" applyFont="1" applyBorder="1" applyAlignment="1">
      <alignment vertical="center"/>
    </xf>
    <xf numFmtId="3" fontId="118" fillId="0" borderId="1" xfId="0" applyNumberFormat="1" applyFont="1" applyBorder="1" applyAlignment="1">
      <alignment horizontal="right" vertical="center"/>
    </xf>
    <xf numFmtId="3" fontId="119" fillId="0" borderId="1" xfId="0" applyNumberFormat="1" applyFont="1" applyBorder="1" applyAlignment="1">
      <alignment horizontal="right" vertical="center"/>
    </xf>
    <xf numFmtId="171" fontId="1" fillId="0" borderId="0" xfId="0" applyNumberFormat="1" applyFont="1" applyAlignment="1">
      <alignment vertical="center"/>
    </xf>
    <xf numFmtId="1" fontId="6" fillId="0" borderId="1" xfId="0" applyNumberFormat="1" applyFont="1" applyBorder="1" applyAlignment="1">
      <alignment horizontal="right" vertical="center"/>
    </xf>
    <xf numFmtId="0" fontId="6" fillId="0" borderId="6" xfId="0" applyFont="1" applyBorder="1" applyAlignment="1">
      <alignment horizontal="right" vertical="center"/>
    </xf>
    <xf numFmtId="3" fontId="28" fillId="0" borderId="11" xfId="0" applyNumberFormat="1" applyFont="1" applyBorder="1" applyAlignment="1">
      <alignment horizontal="right" vertical="center"/>
    </xf>
    <xf numFmtId="2" fontId="1" fillId="0" borderId="11" xfId="0" applyNumberFormat="1" applyFont="1" applyBorder="1" applyAlignment="1">
      <alignment vertical="center" wrapText="1"/>
    </xf>
    <xf numFmtId="2" fontId="4" fillId="0" borderId="11" xfId="0" applyNumberFormat="1" applyFont="1" applyBorder="1" applyAlignment="1">
      <alignment vertical="center" wrapText="1"/>
    </xf>
    <xf numFmtId="0" fontId="1" fillId="0" borderId="6" xfId="0" applyFont="1" applyBorder="1" applyAlignment="1">
      <alignment vertical="center" wrapText="1"/>
    </xf>
    <xf numFmtId="0" fontId="43" fillId="0" borderId="0" xfId="0" applyFont="1" applyAlignment="1">
      <alignment horizontal="left" wrapText="1"/>
    </xf>
    <xf numFmtId="0" fontId="28" fillId="31" borderId="17" xfId="0" applyFont="1" applyFill="1" applyBorder="1" applyAlignment="1">
      <alignment horizontal="center"/>
    </xf>
    <xf numFmtId="0" fontId="113" fillId="30" borderId="1" xfId="0" applyFont="1" applyFill="1" applyBorder="1" applyAlignment="1">
      <alignment horizontal="center" vertical="center" wrapText="1"/>
    </xf>
    <xf numFmtId="2" fontId="4" fillId="0" borderId="1" xfId="0" applyNumberFormat="1" applyFont="1" applyBorder="1" applyAlignment="1">
      <alignment vertical="center" wrapText="1"/>
    </xf>
    <xf numFmtId="0" fontId="41" fillId="0" borderId="0" xfId="0" applyFont="1" applyAlignment="1">
      <alignment horizontal="left" vertical="top" wrapText="1"/>
    </xf>
    <xf numFmtId="0" fontId="109" fillId="0" borderId="0" xfId="0" applyFont="1" applyAlignment="1">
      <alignment horizontal="left" vertical="center"/>
    </xf>
    <xf numFmtId="164" fontId="1" fillId="0" borderId="1" xfId="2" applyNumberFormat="1" applyFont="1" applyBorder="1" applyAlignment="1">
      <alignment horizontal="right" vertical="top" wrapText="1"/>
    </xf>
    <xf numFmtId="164" fontId="1" fillId="0" borderId="1" xfId="0" applyNumberFormat="1" applyFont="1" applyBorder="1" applyAlignment="1">
      <alignment horizontal="right" vertical="top" wrapText="1"/>
    </xf>
    <xf numFmtId="0" fontId="1" fillId="0" borderId="1" xfId="2" applyNumberFormat="1" applyFont="1" applyBorder="1" applyAlignment="1">
      <alignment horizontal="right" vertical="top" wrapText="1"/>
    </xf>
    <xf numFmtId="164" fontId="3" fillId="0" borderId="1" xfId="0" applyNumberFormat="1" applyFont="1" applyBorder="1" applyAlignment="1">
      <alignment horizontal="right" vertical="top" wrapText="1"/>
    </xf>
    <xf numFmtId="0" fontId="1" fillId="0" borderId="1" xfId="0" applyFont="1" applyBorder="1" applyAlignment="1">
      <alignment horizontal="right" vertical="top" wrapText="1"/>
    </xf>
    <xf numFmtId="41" fontId="1" fillId="0" borderId="0" xfId="0" applyNumberFormat="1" applyFont="1"/>
    <xf numFmtId="41" fontId="120" fillId="0" borderId="1" xfId="0" applyNumberFormat="1" applyFont="1" applyBorder="1" applyAlignment="1">
      <alignment horizontal="right" vertical="center"/>
    </xf>
    <xf numFmtId="0" fontId="1" fillId="0" borderId="32" xfId="0" applyFont="1" applyBorder="1" applyAlignment="1">
      <alignment horizontal="center" vertical="center" wrapText="1"/>
    </xf>
    <xf numFmtId="0" fontId="120" fillId="0" borderId="1" xfId="0" applyFont="1" applyBorder="1" applyAlignment="1">
      <alignment vertical="center" wrapText="1"/>
    </xf>
    <xf numFmtId="0" fontId="121" fillId="0" borderId="31" xfId="0" applyFont="1" applyBorder="1" applyAlignment="1">
      <alignment horizontal="center" vertical="center" wrapText="1"/>
    </xf>
    <xf numFmtId="0" fontId="122" fillId="0" borderId="1" xfId="0" applyFont="1" applyBorder="1"/>
    <xf numFmtId="2" fontId="7" fillId="0" borderId="1" xfId="0" applyNumberFormat="1" applyFont="1" applyBorder="1" applyAlignment="1">
      <alignment horizontal="right" vertical="center" wrapText="1"/>
    </xf>
    <xf numFmtId="176" fontId="6" fillId="0" borderId="1" xfId="0" applyNumberFormat="1" applyFont="1" applyBorder="1" applyAlignment="1">
      <alignment horizontal="right" vertical="center" wrapText="1"/>
    </xf>
    <xf numFmtId="176" fontId="105" fillId="0" borderId="1" xfId="0" applyNumberFormat="1" applyFont="1" applyBorder="1" applyAlignment="1">
      <alignment horizontal="right" vertical="center" wrapText="1"/>
    </xf>
    <xf numFmtId="176" fontId="28" fillId="0" borderId="1" xfId="0" applyNumberFormat="1" applyFont="1" applyBorder="1" applyAlignment="1">
      <alignment vertical="center" wrapText="1"/>
    </xf>
    <xf numFmtId="0" fontId="28" fillId="41" borderId="1" xfId="0" applyFont="1" applyFill="1" applyBorder="1" applyAlignment="1">
      <alignment horizontal="right" vertical="center" wrapText="1"/>
    </xf>
    <xf numFmtId="0" fontId="70" fillId="0" borderId="1" xfId="0" applyFont="1" applyBorder="1" applyAlignment="1">
      <alignment horizontal="right"/>
    </xf>
    <xf numFmtId="2" fontId="6" fillId="0" borderId="11" xfId="0" applyNumberFormat="1" applyFont="1" applyBorder="1" applyAlignment="1">
      <alignment horizontal="right" vertical="center" wrapText="1"/>
    </xf>
    <xf numFmtId="3" fontId="28" fillId="0" borderId="11" xfId="0" applyNumberFormat="1" applyFont="1" applyBorder="1" applyAlignment="1">
      <alignment horizontal="right" vertical="center" wrapText="1"/>
    </xf>
    <xf numFmtId="3" fontId="41" fillId="0" borderId="0" xfId="0" applyNumberFormat="1" applyFont="1" applyAlignment="1">
      <alignment horizontal="left" vertical="center" wrapText="1"/>
    </xf>
    <xf numFmtId="3" fontId="6" fillId="0" borderId="7" xfId="0" applyNumberFormat="1" applyFont="1" applyBorder="1" applyAlignment="1">
      <alignment horizontal="right"/>
    </xf>
    <xf numFmtId="3" fontId="6" fillId="0" borderId="1" xfId="0" applyNumberFormat="1" applyFont="1" applyBorder="1" applyAlignment="1">
      <alignment horizontal="right" wrapText="1"/>
    </xf>
    <xf numFmtId="3" fontId="28" fillId="0" borderId="1" xfId="0" applyNumberFormat="1" applyFont="1" applyBorder="1" applyAlignment="1">
      <alignment horizontal="right" wrapText="1"/>
    </xf>
    <xf numFmtId="0" fontId="123" fillId="0" borderId="0" xfId="0" applyFont="1" applyAlignment="1">
      <alignment vertical="center"/>
    </xf>
    <xf numFmtId="0" fontId="6" fillId="0" borderId="7" xfId="0" applyFont="1" applyBorder="1" applyAlignment="1">
      <alignment horizontal="right"/>
    </xf>
    <xf numFmtId="0" fontId="6" fillId="0" borderId="1" xfId="0" applyFont="1" applyBorder="1" applyAlignment="1">
      <alignment horizontal="right" wrapText="1"/>
    </xf>
    <xf numFmtId="0" fontId="6" fillId="0" borderId="15" xfId="0" applyFont="1" applyBorder="1" applyAlignment="1">
      <alignment horizontal="right"/>
    </xf>
    <xf numFmtId="0" fontId="28" fillId="0" borderId="15" xfId="0" applyFont="1" applyBorder="1" applyAlignment="1">
      <alignment horizontal="right"/>
    </xf>
    <xf numFmtId="0" fontId="5" fillId="0" borderId="0" xfId="1" applyAlignment="1">
      <alignment horizontal="center"/>
    </xf>
    <xf numFmtId="0" fontId="106" fillId="0" borderId="0" xfId="0" applyFont="1" applyAlignment="1">
      <alignment horizontal="left"/>
    </xf>
    <xf numFmtId="1" fontId="6" fillId="0" borderId="11" xfId="0" applyNumberFormat="1" applyFont="1" applyBorder="1" applyAlignment="1">
      <alignment horizontal="right" vertical="center" wrapText="1"/>
    </xf>
    <xf numFmtId="0" fontId="107" fillId="0" borderId="15" xfId="0" applyFont="1" applyBorder="1" applyAlignment="1">
      <alignment horizontal="right" vertical="center" wrapText="1"/>
    </xf>
    <xf numFmtId="0" fontId="107" fillId="0" borderId="19" xfId="0" applyFont="1" applyBorder="1" applyAlignment="1">
      <alignment horizontal="right" vertical="center" wrapText="1"/>
    </xf>
    <xf numFmtId="49" fontId="105" fillId="0" borderId="7" xfId="0" applyNumberFormat="1" applyFont="1" applyBorder="1" applyAlignment="1">
      <alignment horizontal="right" vertical="center" wrapText="1"/>
    </xf>
    <xf numFmtId="0" fontId="111" fillId="30" borderId="12" xfId="0" applyFont="1" applyFill="1" applyBorder="1" applyAlignment="1">
      <alignment vertical="center" wrapText="1"/>
    </xf>
    <xf numFmtId="0" fontId="28" fillId="30" borderId="12" xfId="0" applyFont="1" applyFill="1" applyBorder="1" applyAlignment="1">
      <alignment vertical="center" wrapText="1"/>
    </xf>
    <xf numFmtId="0" fontId="28" fillId="30" borderId="18" xfId="0" applyFont="1" applyFill="1" applyBorder="1" applyAlignment="1">
      <alignment vertical="center" wrapText="1"/>
    </xf>
    <xf numFmtId="0" fontId="111" fillId="30" borderId="10" xfId="0" applyFont="1" applyFill="1" applyBorder="1" applyAlignment="1">
      <alignment vertical="center" wrapText="1"/>
    </xf>
    <xf numFmtId="0" fontId="28" fillId="30" borderId="10" xfId="0" applyFont="1" applyFill="1" applyBorder="1" applyAlignment="1">
      <alignment vertical="center" wrapText="1"/>
    </xf>
    <xf numFmtId="0" fontId="28" fillId="30" borderId="20" xfId="0" applyFont="1" applyFill="1" applyBorder="1" applyAlignment="1">
      <alignment vertical="center" wrapText="1"/>
    </xf>
    <xf numFmtId="0" fontId="106" fillId="31" borderId="6" xfId="0" applyFont="1" applyFill="1" applyBorder="1" applyAlignment="1">
      <alignment horizontal="center" vertical="center" wrapText="1"/>
    </xf>
    <xf numFmtId="0" fontId="3" fillId="0" borderId="10" xfId="0" applyFont="1" applyBorder="1" applyAlignment="1">
      <alignment horizontal="left"/>
    </xf>
    <xf numFmtId="0" fontId="126" fillId="0" borderId="0" xfId="0" applyFont="1"/>
    <xf numFmtId="0" fontId="124" fillId="31" borderId="1" xfId="0" applyFont="1" applyFill="1" applyBorder="1" applyAlignment="1">
      <alignment horizontal="right" vertical="center" wrapText="1"/>
    </xf>
    <xf numFmtId="0" fontId="125" fillId="0" borderId="1" xfId="0" applyFont="1" applyBorder="1" applyAlignment="1">
      <alignment horizontal="right" vertical="center" wrapText="1"/>
    </xf>
    <xf numFmtId="0" fontId="128" fillId="40" borderId="1" xfId="0" applyFont="1" applyFill="1" applyBorder="1" applyAlignment="1">
      <alignment horizontal="center" vertical="center" wrapText="1"/>
    </xf>
    <xf numFmtId="0" fontId="130" fillId="0" borderId="0" xfId="0" applyFont="1"/>
    <xf numFmtId="0" fontId="129" fillId="0" borderId="14" xfId="0" applyFont="1" applyBorder="1"/>
    <xf numFmtId="0" fontId="131" fillId="0" borderId="0" xfId="0" applyFont="1"/>
    <xf numFmtId="0" fontId="128" fillId="0" borderId="0" xfId="0" applyFont="1"/>
    <xf numFmtId="0" fontId="125" fillId="0" borderId="0" xfId="0" applyFont="1" applyAlignment="1">
      <alignment horizontal="center" vertical="center"/>
    </xf>
    <xf numFmtId="0" fontId="125" fillId="0" borderId="0" xfId="0" applyFont="1" applyAlignment="1">
      <alignment horizontal="center" vertical="center" wrapText="1"/>
    </xf>
    <xf numFmtId="0" fontId="120" fillId="0" borderId="0" xfId="0" applyFont="1" applyAlignment="1">
      <alignment horizontal="center" vertical="center" wrapText="1"/>
    </xf>
    <xf numFmtId="0" fontId="128" fillId="0" borderId="0" xfId="0" applyFont="1" applyAlignment="1">
      <alignment vertical="center"/>
    </xf>
    <xf numFmtId="0" fontId="120" fillId="0" borderId="0" xfId="0" applyFont="1"/>
    <xf numFmtId="0" fontId="120" fillId="0" borderId="0" xfId="0" applyFont="1" applyAlignment="1">
      <alignment horizontal="right" vertical="center"/>
    </xf>
    <xf numFmtId="0" fontId="132" fillId="0" borderId="0" xfId="0" applyFont="1" applyAlignment="1">
      <alignment vertical="top" wrapText="1" readingOrder="1"/>
    </xf>
    <xf numFmtId="0" fontId="125" fillId="0" borderId="0" xfId="0" applyFont="1" applyAlignment="1">
      <alignment horizontal="right" vertical="center" wrapText="1"/>
    </xf>
    <xf numFmtId="0" fontId="125" fillId="0" borderId="0" xfId="0" applyFont="1"/>
    <xf numFmtId="0" fontId="124" fillId="0" borderId="0" xfId="0" applyFont="1" applyAlignment="1">
      <alignment horizontal="right" vertical="center" wrapText="1"/>
    </xf>
    <xf numFmtId="0" fontId="128" fillId="0" borderId="0" xfId="0" applyFont="1" applyAlignment="1">
      <alignment vertical="center" wrapText="1"/>
    </xf>
    <xf numFmtId="0" fontId="128" fillId="0" borderId="0" xfId="0" applyFont="1" applyAlignment="1">
      <alignment horizontal="right" vertical="center" wrapText="1"/>
    </xf>
    <xf numFmtId="0" fontId="120" fillId="0" borderId="0" xfId="0" applyFont="1" applyAlignment="1">
      <alignment vertical="center" wrapText="1"/>
    </xf>
    <xf numFmtId="0" fontId="120" fillId="0" borderId="0" xfId="0" applyFont="1" applyAlignment="1">
      <alignment horizontal="right" vertical="center" wrapText="1"/>
    </xf>
    <xf numFmtId="0" fontId="126" fillId="0" borderId="0" xfId="0" applyFont="1" applyAlignment="1">
      <alignment horizontal="left" vertical="center"/>
    </xf>
    <xf numFmtId="0" fontId="128" fillId="40" borderId="6" xfId="0" applyFont="1" applyFill="1" applyBorder="1" applyAlignment="1">
      <alignment horizontal="center" vertical="center"/>
    </xf>
    <xf numFmtId="0" fontId="128" fillId="40" borderId="6" xfId="0" applyFont="1" applyFill="1" applyBorder="1" applyAlignment="1">
      <alignment vertical="center"/>
    </xf>
    <xf numFmtId="0" fontId="128" fillId="40" borderId="6" xfId="0" applyFont="1" applyFill="1" applyBorder="1" applyAlignment="1">
      <alignment horizontal="center" vertical="center" wrapText="1"/>
    </xf>
    <xf numFmtId="0" fontId="1" fillId="0" borderId="29" xfId="0" applyFont="1" applyBorder="1" applyAlignment="1">
      <alignment horizontal="left" vertical="center" wrapText="1"/>
    </xf>
    <xf numFmtId="0" fontId="28" fillId="33" borderId="6" xfId="0" applyFont="1" applyFill="1" applyBorder="1" applyAlignment="1">
      <alignment horizontal="right" vertical="center" wrapText="1"/>
    </xf>
    <xf numFmtId="175" fontId="28" fillId="0" borderId="6" xfId="0" applyNumberFormat="1" applyFont="1" applyBorder="1" applyAlignment="1">
      <alignment vertical="center" wrapText="1"/>
    </xf>
    <xf numFmtId="172" fontId="28" fillId="33" borderId="6" xfId="0" applyNumberFormat="1" applyFont="1" applyFill="1" applyBorder="1" applyAlignment="1">
      <alignment vertical="center" wrapText="1"/>
    </xf>
    <xf numFmtId="0" fontId="134" fillId="0" borderId="0" xfId="0" applyFont="1"/>
    <xf numFmtId="0" fontId="1" fillId="0" borderId="29" xfId="0" applyFont="1" applyBorder="1" applyAlignment="1">
      <alignment horizontal="left" vertical="center"/>
    </xf>
    <xf numFmtId="3" fontId="4" fillId="0" borderId="1" xfId="0" applyNumberFormat="1" applyFont="1" applyBorder="1" applyAlignment="1">
      <alignment vertical="center"/>
    </xf>
    <xf numFmtId="0" fontId="6" fillId="0" borderId="1" xfId="14" applyBorder="1" applyAlignment="1">
      <alignment horizontal="center"/>
    </xf>
    <xf numFmtId="41" fontId="0" fillId="0" borderId="0" xfId="0" applyNumberFormat="1"/>
    <xf numFmtId="5" fontId="3" fillId="0" borderId="1" xfId="0" applyNumberFormat="1" applyFont="1" applyBorder="1" applyAlignment="1">
      <alignment horizontal="right" vertical="center" wrapText="1"/>
    </xf>
    <xf numFmtId="0" fontId="6" fillId="0" borderId="1" xfId="14" applyBorder="1" applyAlignment="1">
      <alignment horizontal="right"/>
    </xf>
    <xf numFmtId="6" fontId="1" fillId="0" borderId="1" xfId="0" applyNumberFormat="1" applyFont="1" applyBorder="1" applyAlignment="1">
      <alignment horizontal="right" vertical="center" wrapText="1"/>
    </xf>
    <xf numFmtId="0" fontId="15" fillId="0" borderId="0" xfId="0" applyFont="1" applyAlignment="1">
      <alignment horizontal="left" vertical="top" wrapText="1"/>
    </xf>
    <xf numFmtId="0" fontId="60" fillId="28" borderId="0" xfId="1" applyFont="1" applyFill="1" applyAlignment="1">
      <alignment wrapText="1"/>
    </xf>
    <xf numFmtId="0" fontId="77" fillId="28" borderId="0" xfId="0" applyFont="1" applyFill="1" applyAlignment="1">
      <alignment horizontal="left" vertical="center" wrapText="1"/>
    </xf>
    <xf numFmtId="0" fontId="28" fillId="32" borderId="11" xfId="0" applyFont="1" applyFill="1" applyBorder="1" applyAlignment="1">
      <alignment horizontal="center" vertical="center" wrapText="1"/>
    </xf>
    <xf numFmtId="0" fontId="28" fillId="32" borderId="15" xfId="0" applyFont="1" applyFill="1" applyBorder="1" applyAlignment="1">
      <alignment horizontal="center" vertical="center" wrapText="1"/>
    </xf>
    <xf numFmtId="0" fontId="41" fillId="0" borderId="12" xfId="0" applyFont="1" applyBorder="1" applyAlignment="1">
      <alignment horizontal="left" vertical="center" wrapText="1"/>
    </xf>
    <xf numFmtId="0" fontId="41" fillId="0" borderId="0" xfId="0" applyFont="1" applyAlignment="1">
      <alignment horizontal="left" vertical="center" wrapText="1"/>
    </xf>
    <xf numFmtId="0" fontId="28" fillId="32" borderId="1" xfId="0" applyFont="1" applyFill="1" applyBorder="1" applyAlignment="1">
      <alignment horizontal="center" vertical="center" wrapText="1"/>
    </xf>
    <xf numFmtId="0" fontId="28" fillId="32" borderId="6" xfId="0" applyFont="1" applyFill="1" applyBorder="1" applyAlignment="1">
      <alignment horizontal="center" vertical="center" wrapText="1"/>
    </xf>
    <xf numFmtId="0" fontId="28" fillId="32" borderId="7"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7" xfId="0" applyFont="1" applyBorder="1" applyAlignment="1">
      <alignment horizontal="center" vertical="center" wrapText="1"/>
    </xf>
    <xf numFmtId="0" fontId="133" fillId="33" borderId="29" xfId="0" applyFont="1" applyFill="1" applyBorder="1" applyAlignment="1">
      <alignment horizontal="left" vertical="center" wrapText="1"/>
    </xf>
    <xf numFmtId="0" fontId="133" fillId="33" borderId="0" xfId="0" applyFont="1" applyFill="1" applyAlignment="1">
      <alignment horizontal="left" vertical="center" wrapText="1"/>
    </xf>
    <xf numFmtId="0" fontId="41" fillId="33" borderId="16" xfId="0" applyFont="1" applyFill="1" applyBorder="1" applyAlignment="1">
      <alignment horizontal="left" vertical="center" wrapText="1"/>
    </xf>
    <xf numFmtId="0" fontId="41" fillId="33" borderId="12" xfId="0" applyFont="1" applyFill="1" applyBorder="1" applyAlignment="1">
      <alignment horizontal="left" vertical="center" wrapText="1"/>
    </xf>
    <xf numFmtId="0" fontId="52" fillId="0" borderId="0" xfId="0" applyFont="1" applyAlignment="1">
      <alignment horizontal="left" vertical="center" wrapText="1"/>
    </xf>
    <xf numFmtId="0" fontId="33" fillId="0" borderId="0" xfId="0" applyFont="1" applyAlignment="1">
      <alignment horizontal="left" vertical="top" wrapText="1"/>
    </xf>
    <xf numFmtId="0" fontId="33" fillId="0" borderId="12" xfId="0" applyFont="1" applyBorder="1" applyAlignment="1">
      <alignment horizontal="left" vertical="center" wrapText="1"/>
    </xf>
    <xf numFmtId="0" fontId="33" fillId="0" borderId="0" xfId="0" applyFont="1" applyAlignment="1">
      <alignment horizontal="left" vertical="center" wrapText="1"/>
    </xf>
    <xf numFmtId="0" fontId="3" fillId="0" borderId="1" xfId="0" applyFont="1" applyBorder="1" applyAlignment="1">
      <alignment horizontal="left" vertical="center" wrapText="1"/>
    </xf>
    <xf numFmtId="0" fontId="33" fillId="28" borderId="12" xfId="229" applyFont="1" applyFill="1" applyBorder="1" applyAlignment="1">
      <alignment horizontal="left" vertical="center" wrapText="1"/>
    </xf>
    <xf numFmtId="0" fontId="33" fillId="28" borderId="0" xfId="229" applyFont="1" applyFill="1" applyBorder="1" applyAlignment="1">
      <alignment horizontal="left" vertical="center" wrapText="1"/>
    </xf>
    <xf numFmtId="0" fontId="33" fillId="0" borderId="0" xfId="0" applyFont="1" applyAlignment="1">
      <alignment horizontal="left" wrapText="1"/>
    </xf>
    <xf numFmtId="0" fontId="106" fillId="30" borderId="6" xfId="0" applyFont="1" applyFill="1" applyBorder="1" applyAlignment="1">
      <alignment horizontal="left" vertical="center" wrapText="1"/>
    </xf>
    <xf numFmtId="0" fontId="106" fillId="30" borderId="7" xfId="0" applyFont="1" applyFill="1" applyBorder="1" applyAlignment="1">
      <alignment horizontal="left" vertical="center" wrapText="1"/>
    </xf>
    <xf numFmtId="0" fontId="3" fillId="30" borderId="6" xfId="0" applyFont="1" applyFill="1" applyBorder="1" applyAlignment="1">
      <alignment horizontal="center" vertical="center" wrapText="1"/>
    </xf>
    <xf numFmtId="0" fontId="3" fillId="30" borderId="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15" xfId="0" applyFont="1" applyFill="1" applyBorder="1" applyAlignment="1">
      <alignment horizontal="center" vertical="center" wrapText="1"/>
    </xf>
    <xf numFmtId="0" fontId="109" fillId="0" borderId="12" xfId="0" applyFont="1" applyBorder="1" applyAlignment="1">
      <alignment horizontal="left" vertical="center" wrapText="1"/>
    </xf>
    <xf numFmtId="0" fontId="109" fillId="0" borderId="0" xfId="0" applyFont="1" applyAlignment="1">
      <alignment horizontal="left" vertical="center" wrapText="1"/>
    </xf>
    <xf numFmtId="0" fontId="41" fillId="0" borderId="12" xfId="0" applyFont="1" applyBorder="1" applyAlignment="1">
      <alignment horizontal="left" vertical="center"/>
    </xf>
    <xf numFmtId="0" fontId="33" fillId="0" borderId="0" xfId="0" applyFont="1" applyAlignment="1">
      <alignment horizontal="left" vertical="center"/>
    </xf>
    <xf numFmtId="0" fontId="33" fillId="0" borderId="12" xfId="0" applyFont="1" applyBorder="1" applyAlignment="1">
      <alignment horizontal="left" vertical="center"/>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55" fillId="0" borderId="1" xfId="0" applyFont="1" applyBorder="1" applyAlignment="1">
      <alignment horizontal="center" vertical="center"/>
    </xf>
    <xf numFmtId="0" fontId="55" fillId="0" borderId="6" xfId="0" applyFont="1" applyBorder="1" applyAlignment="1">
      <alignment horizontal="center" vertical="center"/>
    </xf>
    <xf numFmtId="0" fontId="55" fillId="0" borderId="25" xfId="0" applyFont="1" applyBorder="1" applyAlignment="1">
      <alignment horizontal="center" vertical="center"/>
    </xf>
    <xf numFmtId="0" fontId="55" fillId="0" borderId="7" xfId="0" applyFont="1" applyBorder="1" applyAlignment="1">
      <alignment horizontal="center" vertical="center"/>
    </xf>
    <xf numFmtId="0" fontId="3" fillId="31" borderId="1" xfId="0" applyFont="1" applyFill="1" applyBorder="1" applyAlignment="1">
      <alignment horizontal="center"/>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20" xfId="0" applyFont="1" applyBorder="1" applyAlignment="1">
      <alignment horizontal="center" vertical="center"/>
    </xf>
    <xf numFmtId="0" fontId="106" fillId="31" borderId="1" xfId="0" applyFont="1" applyFill="1" applyBorder="1" applyAlignment="1">
      <alignment horizontal="center"/>
    </xf>
    <xf numFmtId="0" fontId="107" fillId="0" borderId="21" xfId="0" applyFont="1" applyBorder="1" applyAlignment="1">
      <alignment horizontal="center" vertical="center"/>
    </xf>
    <xf numFmtId="0" fontId="107" fillId="0" borderId="20" xfId="0" applyFont="1" applyBorder="1" applyAlignment="1">
      <alignment horizontal="center" vertical="center"/>
    </xf>
    <xf numFmtId="0" fontId="107" fillId="0" borderId="6" xfId="0" applyFont="1" applyBorder="1" applyAlignment="1">
      <alignment horizontal="center" vertical="center" wrapText="1"/>
    </xf>
    <xf numFmtId="0" fontId="107" fillId="0" borderId="25" xfId="0" applyFont="1" applyBorder="1" applyAlignment="1">
      <alignment horizontal="center" vertical="center" wrapText="1"/>
    </xf>
    <xf numFmtId="0" fontId="107" fillId="0" borderId="7" xfId="0" applyFont="1" applyBorder="1" applyAlignment="1">
      <alignment horizontal="center" vertical="center" wrapText="1"/>
    </xf>
    <xf numFmtId="0" fontId="105" fillId="0" borderId="6" xfId="0" applyFont="1" applyBorder="1" applyAlignment="1">
      <alignment horizontal="center" vertical="center" wrapText="1"/>
    </xf>
    <xf numFmtId="0" fontId="105" fillId="0" borderId="25" xfId="0" applyFont="1" applyBorder="1" applyAlignment="1">
      <alignment horizontal="center" vertical="center" wrapText="1"/>
    </xf>
    <xf numFmtId="0" fontId="105" fillId="0" borderId="7" xfId="0" applyFont="1" applyBorder="1" applyAlignment="1">
      <alignment horizontal="center" vertical="center" wrapText="1"/>
    </xf>
    <xf numFmtId="0" fontId="105" fillId="0" borderId="16" xfId="0" applyFont="1" applyBorder="1" applyAlignment="1">
      <alignment horizontal="center" vertical="center" wrapText="1"/>
    </xf>
    <xf numFmtId="0" fontId="105" fillId="0" borderId="29" xfId="0" applyFont="1" applyBorder="1" applyAlignment="1">
      <alignment horizontal="center" vertical="center" wrapText="1"/>
    </xf>
    <xf numFmtId="0" fontId="105" fillId="0" borderId="19" xfId="0" applyFont="1" applyBorder="1" applyAlignment="1">
      <alignment horizontal="center" vertical="center" wrapText="1"/>
    </xf>
    <xf numFmtId="0" fontId="126" fillId="0" borderId="0" xfId="0" applyFont="1" applyAlignment="1">
      <alignment horizontal="left" vertical="center" wrapText="1"/>
    </xf>
    <xf numFmtId="0" fontId="127" fillId="0" borderId="11" xfId="0" applyFont="1" applyBorder="1" applyAlignment="1">
      <alignment horizontal="center" vertical="center" wrapText="1"/>
    </xf>
    <xf numFmtId="0" fontId="127" fillId="0" borderId="17" xfId="0" applyFont="1" applyBorder="1" applyAlignment="1">
      <alignment horizontal="center" vertical="center" wrapText="1"/>
    </xf>
    <xf numFmtId="0" fontId="127" fillId="0" borderId="15" xfId="0" applyFont="1" applyBorder="1" applyAlignment="1">
      <alignment horizontal="center" vertical="center" wrapText="1"/>
    </xf>
    <xf numFmtId="0" fontId="133" fillId="0" borderId="12" xfId="0" applyFont="1" applyBorder="1" applyAlignment="1">
      <alignment horizontal="left"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6"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25" xfId="0" applyFont="1" applyBorder="1" applyAlignment="1">
      <alignment vertical="center"/>
    </xf>
    <xf numFmtId="0" fontId="1" fillId="0" borderId="11" xfId="0" applyFont="1" applyBorder="1" applyAlignment="1">
      <alignment vertical="center"/>
    </xf>
    <xf numFmtId="0" fontId="1" fillId="0" borderId="15" xfId="0" applyFont="1" applyBorder="1" applyAlignment="1">
      <alignment vertical="center"/>
    </xf>
    <xf numFmtId="0" fontId="0" fillId="0" borderId="11" xfId="0" applyBorder="1" applyAlignment="1">
      <alignment vertical="top"/>
    </xf>
    <xf numFmtId="0" fontId="0" fillId="0" borderId="15" xfId="0" applyBorder="1" applyAlignment="1">
      <alignment vertical="top"/>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xf>
    <xf numFmtId="0" fontId="3" fillId="0" borderId="1" xfId="0" applyFont="1" applyBorder="1" applyAlignment="1">
      <alignment horizontal="center"/>
    </xf>
    <xf numFmtId="0" fontId="3" fillId="28" borderId="1" xfId="0" applyFont="1" applyFill="1" applyBorder="1" applyAlignment="1">
      <alignment horizontal="center"/>
    </xf>
    <xf numFmtId="0" fontId="3" fillId="0" borderId="11" xfId="0" applyFont="1" applyBorder="1" applyAlignment="1">
      <alignment horizont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28" fillId="0" borderId="11" xfId="0" applyFont="1" applyBorder="1" applyAlignment="1">
      <alignment horizontal="left"/>
    </xf>
    <xf numFmtId="0" fontId="28" fillId="0" borderId="17" xfId="0" applyFont="1" applyBorder="1" applyAlignment="1">
      <alignment horizontal="left"/>
    </xf>
    <xf numFmtId="0" fontId="28" fillId="0" borderId="15" xfId="0" applyFont="1" applyBorder="1" applyAlignment="1">
      <alignment horizontal="left"/>
    </xf>
    <xf numFmtId="0" fontId="3" fillId="0" borderId="17" xfId="0" applyFont="1" applyBorder="1" applyAlignment="1">
      <alignment horizontal="center"/>
    </xf>
    <xf numFmtId="0" fontId="3" fillId="0" borderId="0" xfId="0" applyFont="1" applyAlignment="1">
      <alignment horizontal="center" vertical="center"/>
    </xf>
    <xf numFmtId="0" fontId="3" fillId="28" borderId="11" xfId="0" applyFont="1" applyFill="1" applyBorder="1" applyAlignment="1">
      <alignment horizontal="center"/>
    </xf>
    <xf numFmtId="0" fontId="3" fillId="28" borderId="17" xfId="0" applyFont="1" applyFill="1" applyBorder="1" applyAlignment="1">
      <alignment horizontal="center"/>
    </xf>
    <xf numFmtId="0" fontId="3" fillId="28" borderId="15" xfId="0" applyFont="1" applyFill="1" applyBorder="1" applyAlignment="1">
      <alignment horizontal="center"/>
    </xf>
    <xf numFmtId="0" fontId="43" fillId="0" borderId="12" xfId="0" applyFont="1" applyBorder="1" applyAlignment="1">
      <alignment horizontal="left" vertical="center" wrapText="1"/>
    </xf>
    <xf numFmtId="0" fontId="43" fillId="0" borderId="0" xfId="0" applyFont="1" applyAlignment="1">
      <alignment horizontal="left" vertical="center" wrapText="1"/>
    </xf>
    <xf numFmtId="0" fontId="7" fillId="0" borderId="0" xfId="0" applyFont="1" applyAlignment="1">
      <alignment horizontal="left"/>
    </xf>
    <xf numFmtId="0" fontId="43" fillId="0" borderId="12" xfId="0" applyFont="1" applyBorder="1" applyAlignment="1">
      <alignment horizontal="left" wrapText="1"/>
    </xf>
    <xf numFmtId="0" fontId="43" fillId="0" borderId="0" xfId="0" applyFont="1" applyAlignment="1">
      <alignment horizontal="left" wrapText="1"/>
    </xf>
    <xf numFmtId="0" fontId="28" fillId="31" borderId="1" xfId="0" applyFont="1" applyFill="1" applyBorder="1" applyAlignment="1">
      <alignment vertical="center"/>
    </xf>
    <xf numFmtId="0" fontId="28" fillId="31" borderId="11" xfId="0" applyFont="1" applyFill="1" applyBorder="1" applyAlignment="1">
      <alignment horizontal="center" vertical="center"/>
    </xf>
    <xf numFmtId="0" fontId="28" fillId="31" borderId="17" xfId="0" applyFont="1" applyFill="1" applyBorder="1" applyAlignment="1">
      <alignment horizontal="center" vertical="center"/>
    </xf>
    <xf numFmtId="0" fontId="28" fillId="31" borderId="15" xfId="0" applyFont="1" applyFill="1" applyBorder="1" applyAlignment="1">
      <alignment horizontal="center" vertical="center"/>
    </xf>
    <xf numFmtId="49" fontId="41" fillId="0" borderId="12" xfId="0" applyNumberFormat="1" applyFont="1" applyBorder="1" applyAlignment="1">
      <alignment horizontal="left" vertical="center" wrapText="1"/>
    </xf>
    <xf numFmtId="0" fontId="28" fillId="32" borderId="1" xfId="0" applyFont="1" applyFill="1" applyBorder="1" applyAlignment="1">
      <alignment vertical="center"/>
    </xf>
    <xf numFmtId="0" fontId="28" fillId="32" borderId="11" xfId="0" applyFont="1" applyFill="1" applyBorder="1" applyAlignment="1">
      <alignment horizontal="center" vertical="center"/>
    </xf>
    <xf numFmtId="0" fontId="28" fillId="32" borderId="17" xfId="0" applyFont="1" applyFill="1" applyBorder="1" applyAlignment="1">
      <alignment horizontal="center" vertical="center"/>
    </xf>
    <xf numFmtId="0" fontId="28" fillId="32" borderId="15" xfId="0" applyFont="1" applyFill="1" applyBorder="1" applyAlignment="1">
      <alignment horizontal="center" vertical="center"/>
    </xf>
    <xf numFmtId="0" fontId="28" fillId="32" borderId="1" xfId="0" applyFont="1" applyFill="1" applyBorder="1" applyAlignment="1">
      <alignment horizontal="left"/>
    </xf>
    <xf numFmtId="0" fontId="28" fillId="32" borderId="11" xfId="0" applyFont="1" applyFill="1" applyBorder="1" applyAlignment="1">
      <alignment horizontal="center"/>
    </xf>
    <xf numFmtId="0" fontId="28" fillId="32" borderId="17" xfId="0" applyFont="1" applyFill="1" applyBorder="1" applyAlignment="1">
      <alignment horizontal="center"/>
    </xf>
    <xf numFmtId="0" fontId="28" fillId="32" borderId="15" xfId="0" applyFont="1" applyFill="1" applyBorder="1" applyAlignment="1">
      <alignment horizontal="center"/>
    </xf>
    <xf numFmtId="0" fontId="6" fillId="32" borderId="1" xfId="0" applyFont="1" applyFill="1" applyBorder="1" applyAlignment="1">
      <alignment vertical="center"/>
    </xf>
    <xf numFmtId="0" fontId="41" fillId="0" borderId="12" xfId="0" applyFont="1" applyBorder="1" applyAlignment="1">
      <alignment horizontal="left" vertical="top" wrapText="1"/>
    </xf>
    <xf numFmtId="0" fontId="28" fillId="31" borderId="11" xfId="0" applyFont="1" applyFill="1" applyBorder="1" applyAlignment="1">
      <alignment horizontal="center" vertical="center" wrapText="1"/>
    </xf>
    <xf numFmtId="0" fontId="28" fillId="31" borderId="15" xfId="0" applyFont="1" applyFill="1" applyBorder="1" applyAlignment="1">
      <alignment horizontal="center" vertical="center" wrapText="1"/>
    </xf>
    <xf numFmtId="0" fontId="41" fillId="0" borderId="0" xfId="0" applyFont="1" applyAlignment="1">
      <alignment horizontal="left" vertical="top" wrapText="1"/>
    </xf>
    <xf numFmtId="0" fontId="106" fillId="30" borderId="11" xfId="0" applyFont="1" applyFill="1" applyBorder="1" applyAlignment="1">
      <alignment horizontal="center" vertical="center"/>
    </xf>
    <xf numFmtId="0" fontId="106" fillId="30" borderId="17" xfId="0" applyFont="1" applyFill="1" applyBorder="1" applyAlignment="1">
      <alignment horizontal="center" vertical="center"/>
    </xf>
    <xf numFmtId="0" fontId="106" fillId="30" borderId="15" xfId="0" applyFont="1" applyFill="1" applyBorder="1" applyAlignment="1">
      <alignment horizontal="center" vertical="center"/>
    </xf>
    <xf numFmtId="0" fontId="106" fillId="30" borderId="11" xfId="0" applyFont="1" applyFill="1" applyBorder="1" applyAlignment="1">
      <alignment horizontal="center" vertical="center" wrapText="1"/>
    </xf>
    <xf numFmtId="0" fontId="106" fillId="30" borderId="17" xfId="0" applyFont="1" applyFill="1" applyBorder="1" applyAlignment="1">
      <alignment horizontal="center" vertical="center" wrapText="1"/>
    </xf>
    <xf numFmtId="0" fontId="106" fillId="30" borderId="15" xfId="0" applyFont="1" applyFill="1" applyBorder="1" applyAlignment="1">
      <alignment horizontal="center" vertical="center" wrapText="1"/>
    </xf>
    <xf numFmtId="49" fontId="115" fillId="3" borderId="0" xfId="0" applyNumberFormat="1" applyFont="1" applyFill="1" applyAlignment="1">
      <alignment horizontal="left" vertical="center" wrapText="1"/>
    </xf>
    <xf numFmtId="0" fontId="3" fillId="31" borderId="11" xfId="0" applyFont="1" applyFill="1" applyBorder="1" applyAlignment="1">
      <alignment horizontal="center" wrapText="1"/>
    </xf>
    <xf numFmtId="0" fontId="3" fillId="31" borderId="15" xfId="0" applyFont="1" applyFill="1" applyBorder="1" applyAlignment="1">
      <alignment horizontal="center" wrapText="1"/>
    </xf>
    <xf numFmtId="0" fontId="28" fillId="31" borderId="17" xfId="0" applyFont="1" applyFill="1" applyBorder="1" applyAlignment="1">
      <alignment horizontal="center"/>
    </xf>
    <xf numFmtId="0" fontId="28" fillId="31" borderId="15" xfId="0" applyFont="1" applyFill="1" applyBorder="1" applyAlignment="1">
      <alignment horizontal="center"/>
    </xf>
    <xf numFmtId="0" fontId="3" fillId="31" borderId="11" xfId="0" applyFont="1" applyFill="1" applyBorder="1" applyAlignment="1">
      <alignment horizontal="center"/>
    </xf>
    <xf numFmtId="0" fontId="3" fillId="31" borderId="15" xfId="0" applyFont="1" applyFill="1" applyBorder="1" applyAlignment="1">
      <alignment horizontal="center"/>
    </xf>
    <xf numFmtId="0" fontId="28" fillId="0" borderId="11" xfId="0" applyFont="1" applyBorder="1" applyAlignment="1">
      <alignment horizontal="right"/>
    </xf>
    <xf numFmtId="0" fontId="28" fillId="0" borderId="15" xfId="0" applyFont="1" applyBorder="1" applyAlignment="1">
      <alignment horizontal="right"/>
    </xf>
    <xf numFmtId="0" fontId="28" fillId="30" borderId="11" xfId="0" applyFont="1" applyFill="1" applyBorder="1" applyAlignment="1">
      <alignment horizontal="right" vertical="center" wrapText="1"/>
    </xf>
    <xf numFmtId="0" fontId="28" fillId="30" borderId="15" xfId="0" applyFont="1" applyFill="1" applyBorder="1" applyAlignment="1">
      <alignment horizontal="right" vertical="center" wrapText="1"/>
    </xf>
    <xf numFmtId="0" fontId="6" fillId="0" borderId="6" xfId="0" applyFont="1" applyBorder="1" applyAlignment="1">
      <alignment horizontal="left" vertical="center" wrapText="1"/>
    </xf>
    <xf numFmtId="0" fontId="6" fillId="0" borderId="25" xfId="0" applyFont="1" applyBorder="1" applyAlignment="1">
      <alignment horizontal="left" vertical="center" wrapText="1"/>
    </xf>
    <xf numFmtId="0" fontId="6" fillId="0" borderId="7" xfId="0" applyFont="1" applyBorder="1" applyAlignment="1">
      <alignment horizontal="left" vertical="center" wrapText="1"/>
    </xf>
    <xf numFmtId="0" fontId="28" fillId="0" borderId="11" xfId="0" applyFont="1" applyBorder="1" applyAlignment="1">
      <alignment horizontal="right" vertical="center"/>
    </xf>
    <xf numFmtId="0" fontId="28" fillId="0" borderId="15" xfId="0" applyFont="1" applyBorder="1" applyAlignment="1">
      <alignment horizontal="right" vertical="center"/>
    </xf>
    <xf numFmtId="0" fontId="28" fillId="31" borderId="11" xfId="0" applyFont="1" applyFill="1" applyBorder="1" applyAlignment="1">
      <alignment horizontal="right" vertical="center"/>
    </xf>
    <xf numFmtId="0" fontId="28" fillId="31" borderId="15" xfId="0" applyFont="1" applyFill="1" applyBorder="1" applyAlignment="1">
      <alignment horizontal="right" vertical="center"/>
    </xf>
    <xf numFmtId="0" fontId="6" fillId="0" borderId="6" xfId="0" applyFont="1" applyBorder="1" applyAlignment="1">
      <alignment horizontal="left" vertical="center"/>
    </xf>
    <xf numFmtId="0" fontId="6" fillId="0" borderId="25" xfId="0" applyFont="1" applyBorder="1" applyAlignment="1">
      <alignment horizontal="left" vertical="center"/>
    </xf>
    <xf numFmtId="0" fontId="6" fillId="0" borderId="7" xfId="0" applyFont="1" applyBorder="1" applyAlignment="1">
      <alignment horizontal="left" vertical="center"/>
    </xf>
    <xf numFmtId="49" fontId="7" fillId="31" borderId="11" xfId="0" applyNumberFormat="1" applyFont="1" applyFill="1" applyBorder="1" applyAlignment="1">
      <alignment horizontal="right" vertical="center"/>
    </xf>
    <xf numFmtId="49" fontId="7" fillId="31" borderId="17" xfId="0" applyNumberFormat="1" applyFont="1" applyFill="1" applyBorder="1" applyAlignment="1">
      <alignment horizontal="right" vertical="center"/>
    </xf>
    <xf numFmtId="49" fontId="7" fillId="31" borderId="15" xfId="0" applyNumberFormat="1" applyFont="1" applyFill="1" applyBorder="1" applyAlignment="1">
      <alignment horizontal="right" vertical="center"/>
    </xf>
    <xf numFmtId="0" fontId="7" fillId="31" borderId="11" xfId="0" applyFont="1" applyFill="1" applyBorder="1" applyAlignment="1">
      <alignment horizontal="right" vertical="center"/>
    </xf>
    <xf numFmtId="0" fontId="7" fillId="31" borderId="17" xfId="0" applyFont="1" applyFill="1" applyBorder="1" applyAlignment="1">
      <alignment horizontal="right" vertical="center"/>
    </xf>
    <xf numFmtId="0" fontId="7" fillId="31" borderId="15" xfId="0" applyFont="1" applyFill="1" applyBorder="1" applyAlignment="1">
      <alignment horizontal="right" vertical="center"/>
    </xf>
    <xf numFmtId="0" fontId="28" fillId="0" borderId="17" xfId="0" applyFont="1" applyBorder="1" applyAlignment="1">
      <alignment horizontal="right" vertical="center"/>
    </xf>
    <xf numFmtId="0" fontId="28" fillId="40" borderId="17" xfId="0" applyFont="1" applyFill="1" applyBorder="1" applyAlignment="1">
      <alignment horizontal="right" vertical="center"/>
    </xf>
    <xf numFmtId="0" fontId="28" fillId="40" borderId="10" xfId="0" applyFont="1" applyFill="1" applyBorder="1" applyAlignment="1">
      <alignment horizontal="right" vertical="center"/>
    </xf>
    <xf numFmtId="0" fontId="28" fillId="40" borderId="11" xfId="0" applyFont="1" applyFill="1" applyBorder="1" applyAlignment="1">
      <alignment horizontal="right"/>
    </xf>
    <xf numFmtId="0" fontId="28" fillId="40" borderId="10" xfId="0" applyFont="1" applyFill="1" applyBorder="1" applyAlignment="1">
      <alignment horizontal="right"/>
    </xf>
    <xf numFmtId="0" fontId="28" fillId="0" borderId="17" xfId="0" applyFont="1" applyBorder="1" applyAlignment="1">
      <alignment horizontal="right"/>
    </xf>
    <xf numFmtId="3" fontId="4" fillId="31" borderId="6" xfId="0" applyNumberFormat="1" applyFont="1" applyFill="1" applyBorder="1" applyAlignment="1">
      <alignment horizontal="center" vertical="center"/>
    </xf>
    <xf numFmtId="3" fontId="4" fillId="31" borderId="7" xfId="0" applyNumberFormat="1" applyFont="1" applyFill="1" applyBorder="1" applyAlignment="1">
      <alignment horizontal="center" vertical="center"/>
    </xf>
    <xf numFmtId="0" fontId="7" fillId="31" borderId="1" xfId="0" applyFont="1" applyFill="1" applyBorder="1" applyAlignment="1">
      <alignment horizontal="right" vertical="center"/>
    </xf>
    <xf numFmtId="0" fontId="7" fillId="31" borderId="17" xfId="2" applyNumberFormat="1" applyFont="1" applyFill="1" applyBorder="1" applyAlignment="1">
      <alignment horizontal="right" vertical="center"/>
    </xf>
    <xf numFmtId="0" fontId="7" fillId="31" borderId="15" xfId="2" applyNumberFormat="1" applyFont="1" applyFill="1" applyBorder="1" applyAlignment="1">
      <alignment horizontal="right" vertical="center"/>
    </xf>
    <xf numFmtId="0" fontId="7" fillId="31" borderId="11" xfId="2" applyNumberFormat="1" applyFont="1" applyFill="1" applyBorder="1" applyAlignment="1">
      <alignment horizontal="right" vertical="center"/>
    </xf>
    <xf numFmtId="0" fontId="28" fillId="31" borderId="11" xfId="0" applyFont="1" applyFill="1" applyBorder="1" applyAlignment="1">
      <alignment horizontal="center"/>
    </xf>
    <xf numFmtId="0" fontId="1" fillId="30" borderId="6" xfId="0" applyFont="1" applyFill="1" applyBorder="1" applyAlignment="1">
      <alignment horizontal="center" vertical="center" wrapText="1"/>
    </xf>
    <xf numFmtId="0" fontId="1" fillId="30" borderId="7" xfId="0" applyFont="1" applyFill="1" applyBorder="1" applyAlignment="1">
      <alignment horizontal="center" vertical="center" wrapText="1"/>
    </xf>
    <xf numFmtId="0" fontId="28" fillId="0" borderId="10" xfId="0" applyFont="1" applyBorder="1" applyAlignment="1">
      <alignment horizontal="left" vertical="center" wrapText="1"/>
    </xf>
    <xf numFmtId="0" fontId="28" fillId="31" borderId="6" xfId="0" applyFont="1" applyFill="1" applyBorder="1" applyAlignment="1">
      <alignment horizontal="left" vertical="center" wrapText="1"/>
    </xf>
    <xf numFmtId="0" fontId="28" fillId="31" borderId="7" xfId="0" applyFont="1" applyFill="1" applyBorder="1" applyAlignment="1">
      <alignment horizontal="left" vertical="center" wrapText="1"/>
    </xf>
    <xf numFmtId="0" fontId="115" fillId="0" borderId="0" xfId="0" applyFont="1" applyAlignment="1">
      <alignment horizontal="left" vertical="center" wrapText="1"/>
    </xf>
    <xf numFmtId="0" fontId="3" fillId="30" borderId="1" xfId="0" applyFont="1" applyFill="1" applyBorder="1" applyAlignment="1">
      <alignment horizontal="left" vertical="center" wrapText="1"/>
    </xf>
    <xf numFmtId="0" fontId="3" fillId="30" borderId="1" xfId="0" applyFont="1" applyFill="1" applyBorder="1" applyAlignment="1">
      <alignment horizontal="center" vertical="center" wrapText="1"/>
    </xf>
    <xf numFmtId="0" fontId="28" fillId="31" borderId="11" xfId="0" applyFont="1" applyFill="1" applyBorder="1" applyAlignment="1">
      <alignment horizontal="center" wrapText="1"/>
    </xf>
    <xf numFmtId="0" fontId="28" fillId="31" borderId="15" xfId="0" applyFont="1" applyFill="1" applyBorder="1" applyAlignment="1">
      <alignment horizontal="center" wrapText="1"/>
    </xf>
    <xf numFmtId="0" fontId="106" fillId="31" borderId="11" xfId="0" applyFont="1" applyFill="1" applyBorder="1" applyAlignment="1">
      <alignment horizontal="center" wrapText="1"/>
    </xf>
    <xf numFmtId="0" fontId="106" fillId="31" borderId="15" xfId="0" applyFont="1" applyFill="1" applyBorder="1" applyAlignment="1">
      <alignment horizontal="center" wrapText="1"/>
    </xf>
    <xf numFmtId="0" fontId="28" fillId="35" borderId="11" xfId="0" applyFont="1" applyFill="1" applyBorder="1" applyAlignment="1">
      <alignment horizontal="center" wrapText="1"/>
    </xf>
    <xf numFmtId="0" fontId="28" fillId="35" borderId="17" xfId="0" applyFont="1" applyFill="1" applyBorder="1" applyAlignment="1">
      <alignment horizontal="center" wrapText="1"/>
    </xf>
    <xf numFmtId="0" fontId="28" fillId="35" borderId="15" xfId="0" applyFont="1" applyFill="1" applyBorder="1" applyAlignment="1">
      <alignment horizontal="center" wrapText="1"/>
    </xf>
    <xf numFmtId="0" fontId="3" fillId="31" borderId="6" xfId="0" applyFont="1" applyFill="1" applyBorder="1" applyAlignment="1">
      <alignment horizontal="center" vertical="center" wrapText="1"/>
    </xf>
    <xf numFmtId="0" fontId="3" fillId="31" borderId="7" xfId="0" applyFont="1" applyFill="1" applyBorder="1" applyAlignment="1">
      <alignment horizontal="center" vertical="center" wrapText="1"/>
    </xf>
    <xf numFmtId="0" fontId="111" fillId="30" borderId="1" xfId="0" applyFont="1" applyFill="1" applyBorder="1" applyAlignment="1">
      <alignment horizontal="center" vertical="center" wrapText="1"/>
    </xf>
    <xf numFmtId="0" fontId="106" fillId="31" borderId="16" xfId="0" applyFont="1" applyFill="1" applyBorder="1" applyAlignment="1">
      <alignment horizontal="center" vertical="center" wrapText="1"/>
    </xf>
    <xf numFmtId="0" fontId="106" fillId="31" borderId="12" xfId="0" applyFont="1" applyFill="1" applyBorder="1" applyAlignment="1">
      <alignment horizontal="center" vertical="center" wrapText="1"/>
    </xf>
    <xf numFmtId="0" fontId="113" fillId="30" borderId="1" xfId="0" applyFont="1" applyFill="1" applyBorder="1" applyAlignment="1">
      <alignment horizontal="center" vertical="center" wrapText="1"/>
    </xf>
    <xf numFmtId="0" fontId="3" fillId="35" borderId="11" xfId="0" applyFont="1" applyFill="1" applyBorder="1" applyAlignment="1">
      <alignment horizontal="center" wrapText="1"/>
    </xf>
    <xf numFmtId="0" fontId="3" fillId="35" borderId="17" xfId="0" applyFont="1" applyFill="1" applyBorder="1" applyAlignment="1">
      <alignment horizontal="center" wrapText="1"/>
    </xf>
    <xf numFmtId="0" fontId="3" fillId="35" borderId="15" xfId="0" applyFont="1" applyFill="1" applyBorder="1" applyAlignment="1">
      <alignment horizontal="center" wrapText="1"/>
    </xf>
    <xf numFmtId="0" fontId="46" fillId="0" borderId="0" xfId="0" applyFont="1" applyAlignment="1">
      <alignment horizontal="left" vertical="center" wrapText="1"/>
    </xf>
    <xf numFmtId="0" fontId="3" fillId="31" borderId="25" xfId="0" applyFont="1" applyFill="1" applyBorder="1" applyAlignment="1">
      <alignment horizontal="center" vertical="center" wrapText="1"/>
    </xf>
    <xf numFmtId="0" fontId="1" fillId="0" borderId="6" xfId="0" applyFont="1" applyBorder="1" applyAlignment="1">
      <alignment horizontal="center" vertical="top" wrapText="1"/>
    </xf>
    <xf numFmtId="0" fontId="1" fillId="0" borderId="25" xfId="0" applyFont="1" applyBorder="1" applyAlignment="1">
      <alignment horizontal="center" vertical="top" wrapText="1"/>
    </xf>
    <xf numFmtId="0" fontId="1" fillId="0" borderId="7" xfId="0" applyFont="1" applyBorder="1" applyAlignment="1">
      <alignment horizontal="center" vertical="top" wrapText="1"/>
    </xf>
    <xf numFmtId="0" fontId="3" fillId="31" borderId="1" xfId="0" applyFont="1" applyFill="1" applyBorder="1" applyAlignment="1">
      <alignment horizontal="center" vertical="center" wrapText="1"/>
    </xf>
    <xf numFmtId="0" fontId="1" fillId="31" borderId="6" xfId="0" applyFont="1" applyFill="1" applyBorder="1" applyAlignment="1">
      <alignment horizontal="center" vertical="center" wrapText="1"/>
    </xf>
    <xf numFmtId="0" fontId="1" fillId="31" borderId="7"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6" fillId="31" borderId="6" xfId="14" applyFill="1" applyBorder="1" applyAlignment="1">
      <alignment horizontal="center" vertical="center"/>
    </xf>
    <xf numFmtId="0" fontId="6" fillId="31" borderId="7" xfId="14" applyFill="1" applyBorder="1" applyAlignment="1">
      <alignment horizontal="center" vertical="center"/>
    </xf>
    <xf numFmtId="0" fontId="6" fillId="0" borderId="6" xfId="14" applyBorder="1" applyAlignment="1">
      <alignment horizontal="center"/>
    </xf>
    <xf numFmtId="0" fontId="6" fillId="0" borderId="25" xfId="14" applyBorder="1" applyAlignment="1">
      <alignment horizontal="center"/>
    </xf>
    <xf numFmtId="0" fontId="6" fillId="0" borderId="7" xfId="14" applyBorder="1" applyAlignment="1">
      <alignment horizontal="center"/>
    </xf>
    <xf numFmtId="0" fontId="6" fillId="31" borderId="6" xfId="14" applyFill="1" applyBorder="1" applyAlignment="1">
      <alignment horizontal="center" vertical="center" wrapText="1"/>
    </xf>
    <xf numFmtId="0" fontId="6" fillId="31" borderId="7" xfId="14" applyFill="1" applyBorder="1" applyAlignment="1">
      <alignment horizontal="center" vertical="center" wrapText="1"/>
    </xf>
    <xf numFmtId="0" fontId="28" fillId="31" borderId="17" xfId="0" applyFont="1" applyFill="1" applyBorder="1" applyAlignment="1">
      <alignment horizontal="center" vertical="center" wrapText="1"/>
    </xf>
    <xf numFmtId="0" fontId="6" fillId="31" borderId="11" xfId="14" applyFill="1" applyBorder="1" applyAlignment="1">
      <alignment horizontal="center"/>
    </xf>
    <xf numFmtId="0" fontId="6" fillId="31" borderId="15" xfId="14" applyFill="1" applyBorder="1" applyAlignment="1">
      <alignment horizontal="center"/>
    </xf>
    <xf numFmtId="0" fontId="6" fillId="31" borderId="11" xfId="14" applyFill="1" applyBorder="1" applyAlignment="1">
      <alignment horizontal="center" wrapText="1"/>
    </xf>
    <xf numFmtId="0" fontId="6" fillId="31" borderId="15" xfId="14" applyFill="1" applyBorder="1" applyAlignment="1">
      <alignment horizontal="center" wrapText="1"/>
    </xf>
    <xf numFmtId="0" fontId="41" fillId="0" borderId="0" xfId="0" applyFont="1" applyAlignment="1">
      <alignment horizontal="left" wrapText="1"/>
    </xf>
    <xf numFmtId="0" fontId="33" fillId="0" borderId="16" xfId="0" applyFont="1" applyBorder="1" applyAlignment="1">
      <alignment horizontal="left" vertical="center" wrapText="1"/>
    </xf>
    <xf numFmtId="0" fontId="3" fillId="0" borderId="10" xfId="0" applyFont="1" applyBorder="1" applyAlignment="1">
      <alignment horizontal="left" vertical="center"/>
    </xf>
    <xf numFmtId="6" fontId="4" fillId="0" borderId="16" xfId="0" applyNumberFormat="1" applyFont="1" applyBorder="1" applyAlignment="1">
      <alignment horizontal="center" vertical="center" wrapText="1"/>
    </xf>
    <xf numFmtId="6" fontId="4" fillId="0" borderId="12" xfId="0" applyNumberFormat="1" applyFont="1" applyBorder="1" applyAlignment="1">
      <alignment horizontal="center" vertical="center" wrapText="1"/>
    </xf>
    <xf numFmtId="6" fontId="4" fillId="0" borderId="18" xfId="0" applyNumberFormat="1" applyFont="1" applyBorder="1" applyAlignment="1">
      <alignment horizontal="center" vertical="center" wrapText="1"/>
    </xf>
    <xf numFmtId="6" fontId="4" fillId="0" borderId="29" xfId="0" applyNumberFormat="1" applyFont="1" applyBorder="1" applyAlignment="1">
      <alignment horizontal="center" vertical="center" wrapText="1"/>
    </xf>
    <xf numFmtId="6" fontId="4" fillId="0" borderId="0" xfId="0" applyNumberFormat="1" applyFont="1" applyAlignment="1">
      <alignment horizontal="center" vertical="center" wrapText="1"/>
    </xf>
    <xf numFmtId="6" fontId="4" fillId="0" borderId="21" xfId="0" applyNumberFormat="1" applyFont="1" applyBorder="1" applyAlignment="1">
      <alignment horizontal="center" vertical="center" wrapText="1"/>
    </xf>
    <xf numFmtId="6" fontId="4" fillId="0" borderId="19" xfId="0" applyNumberFormat="1" applyFont="1" applyBorder="1" applyAlignment="1">
      <alignment horizontal="center" vertical="center" wrapText="1"/>
    </xf>
    <xf numFmtId="6" fontId="4" fillId="0" borderId="10" xfId="0" applyNumberFormat="1" applyFont="1" applyBorder="1" applyAlignment="1">
      <alignment horizontal="center" vertical="center" wrapText="1"/>
    </xf>
    <xf numFmtId="6" fontId="4" fillId="0" borderId="20" xfId="0" applyNumberFormat="1" applyFont="1" applyBorder="1" applyAlignment="1">
      <alignment horizontal="center" vertical="center" wrapText="1"/>
    </xf>
    <xf numFmtId="0" fontId="41" fillId="0" borderId="0" xfId="14" applyFont="1" applyAlignment="1">
      <alignment horizontal="left" wrapText="1"/>
    </xf>
    <xf numFmtId="0" fontId="6" fillId="31" borderId="1" xfId="14" applyFill="1" applyBorder="1" applyAlignment="1">
      <alignment horizontal="center"/>
    </xf>
    <xf numFmtId="0" fontId="6" fillId="31" borderId="1" xfId="14" applyFill="1" applyBorder="1" applyAlignment="1">
      <alignment horizontal="center" wrapText="1"/>
    </xf>
    <xf numFmtId="0" fontId="1" fillId="0" borderId="6" xfId="0" applyFont="1" applyBorder="1" applyAlignment="1">
      <alignment horizontal="center" vertical="center"/>
    </xf>
    <xf numFmtId="0" fontId="1" fillId="0" borderId="25"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3" fillId="35" borderId="11" xfId="0" applyFont="1" applyFill="1" applyBorder="1" applyAlignment="1">
      <alignment horizontal="center"/>
    </xf>
    <xf numFmtId="0" fontId="3" fillId="35" borderId="17" xfId="0" applyFont="1" applyFill="1" applyBorder="1" applyAlignment="1">
      <alignment horizontal="center"/>
    </xf>
    <xf numFmtId="0" fontId="3" fillId="35" borderId="15" xfId="0" applyFont="1" applyFill="1" applyBorder="1" applyAlignment="1">
      <alignment horizontal="center"/>
    </xf>
    <xf numFmtId="0" fontId="3" fillId="31" borderId="1" xfId="0" applyFont="1" applyFill="1" applyBorder="1" applyAlignment="1">
      <alignment horizontal="center" vertical="center"/>
    </xf>
    <xf numFmtId="0" fontId="3" fillId="31" borderId="17" xfId="0" applyFont="1" applyFill="1" applyBorder="1" applyAlignment="1">
      <alignment horizontal="center"/>
    </xf>
    <xf numFmtId="0" fontId="3" fillId="0" borderId="0" xfId="0" applyFont="1" applyAlignment="1">
      <alignment horizontal="left"/>
    </xf>
    <xf numFmtId="0" fontId="3" fillId="0" borderId="10" xfId="0" applyFont="1" applyBorder="1" applyAlignment="1">
      <alignment horizontal="left"/>
    </xf>
    <xf numFmtId="0" fontId="3" fillId="35" borderId="1" xfId="0" applyFont="1" applyFill="1" applyBorder="1" applyAlignment="1">
      <alignment horizontal="center"/>
    </xf>
    <xf numFmtId="0" fontId="1" fillId="0" borderId="6" xfId="0" applyFont="1" applyBorder="1" applyAlignment="1">
      <alignment horizontal="left" wrapText="1"/>
    </xf>
    <xf numFmtId="0" fontId="1" fillId="0" borderId="7" xfId="0" applyFont="1" applyBorder="1" applyAlignment="1">
      <alignment horizontal="left" vertical="center" wrapText="1" indent="2"/>
    </xf>
    <xf numFmtId="0" fontId="1" fillId="0" borderId="1" xfId="0" applyFont="1" applyBorder="1" applyAlignment="1">
      <alignment horizontal="left" vertical="center" wrapText="1" indent="2"/>
    </xf>
    <xf numFmtId="0" fontId="1" fillId="0" borderId="1" xfId="0" applyFont="1" applyBorder="1" applyAlignment="1">
      <alignment horizontal="left" vertical="center" indent="2"/>
    </xf>
    <xf numFmtId="0" fontId="3" fillId="0" borderId="1" xfId="0" applyFont="1" applyBorder="1" applyAlignment="1">
      <alignment horizontal="right"/>
    </xf>
    <xf numFmtId="0" fontId="1" fillId="35" borderId="1" xfId="0" applyFont="1" applyFill="1" applyBorder="1" applyAlignment="1">
      <alignment horizontal="center"/>
    </xf>
    <xf numFmtId="0" fontId="3" fillId="0" borderId="1" xfId="0" applyFont="1" applyBorder="1" applyAlignment="1">
      <alignment horizontal="left"/>
    </xf>
    <xf numFmtId="0" fontId="1" fillId="0" borderId="11" xfId="0" applyFont="1" applyBorder="1" applyAlignment="1">
      <alignment horizontal="left" vertical="center" wrapText="1" indent="2"/>
    </xf>
    <xf numFmtId="0" fontId="1" fillId="0" borderId="15" xfId="0" applyFont="1" applyBorder="1" applyAlignment="1">
      <alignment horizontal="left" vertical="center" wrapText="1" indent="2"/>
    </xf>
    <xf numFmtId="0" fontId="1" fillId="0" borderId="1" xfId="0" applyFont="1" applyBorder="1" applyAlignment="1">
      <alignment horizontal="left" wrapText="1"/>
    </xf>
    <xf numFmtId="0" fontId="3" fillId="0" borderId="11" xfId="0" applyFont="1" applyBorder="1" applyAlignment="1">
      <alignment horizontal="right" wrapText="1"/>
    </xf>
    <xf numFmtId="0" fontId="3" fillId="0" borderId="15" xfId="0" applyFont="1" applyBorder="1" applyAlignment="1">
      <alignment horizontal="right"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 xfId="0" applyFont="1" applyBorder="1" applyAlignment="1">
      <alignment horizontal="left" vertical="center" wrapText="1"/>
    </xf>
    <xf numFmtId="0" fontId="3" fillId="0" borderId="11" xfId="0" applyFont="1" applyBorder="1" applyAlignment="1">
      <alignment horizontal="right"/>
    </xf>
    <xf numFmtId="0" fontId="3" fillId="0" borderId="15" xfId="0" applyFont="1" applyBorder="1" applyAlignment="1">
      <alignment horizontal="right"/>
    </xf>
    <xf numFmtId="0" fontId="120" fillId="0" borderId="1" xfId="0" applyFont="1" applyBorder="1" applyAlignment="1">
      <alignment horizontal="left" vertical="center" wrapText="1" indent="2"/>
    </xf>
    <xf numFmtId="0" fontId="3" fillId="35" borderId="1" xfId="0" applyFont="1" applyFill="1" applyBorder="1" applyAlignment="1">
      <alignment horizontal="center" vertical="center" wrapText="1"/>
    </xf>
    <xf numFmtId="0" fontId="3" fillId="35" borderId="1" xfId="0" applyFont="1" applyFill="1" applyBorder="1" applyAlignment="1">
      <alignment horizontal="center" vertical="center"/>
    </xf>
    <xf numFmtId="0" fontId="3" fillId="0" borderId="11" xfId="0" applyFont="1" applyBorder="1" applyAlignment="1">
      <alignment horizontal="left" wrapText="1"/>
    </xf>
    <xf numFmtId="0" fontId="3" fillId="0" borderId="17" xfId="0" applyFont="1" applyBorder="1" applyAlignment="1">
      <alignment horizontal="left" wrapText="1"/>
    </xf>
    <xf numFmtId="0" fontId="3" fillId="0" borderId="15" xfId="0" applyFont="1" applyBorder="1" applyAlignment="1">
      <alignment horizontal="left" wrapText="1"/>
    </xf>
    <xf numFmtId="0" fontId="6" fillId="0" borderId="29" xfId="0" applyFont="1" applyBorder="1" applyAlignment="1">
      <alignment horizontal="center" vertical="center" wrapText="1"/>
    </xf>
  </cellXfs>
  <cellStyles count="231">
    <cellStyle name="Body text" xfId="3" xr:uid="{00000000-0005-0000-0000-000000000000}"/>
    <cellStyle name="Body text 2" xfId="4" xr:uid="{00000000-0005-0000-0000-000001000000}"/>
    <cellStyle name="Calculation" xfId="230" builtinId="22"/>
    <cellStyle name="Chart title" xfId="5" xr:uid="{00000000-0005-0000-0000-000002000000}"/>
    <cellStyle name="Comma" xfId="2" builtinId="3"/>
    <cellStyle name="Comma 2" xfId="6" xr:uid="{00000000-0005-0000-0000-000004000000}"/>
    <cellStyle name="Comma 2 2" xfId="7" xr:uid="{00000000-0005-0000-0000-000005000000}"/>
    <cellStyle name="Comma 2 3" xfId="226" xr:uid="{00000000-0005-0000-0000-000006000000}"/>
    <cellStyle name="Comma 3" xfId="8" xr:uid="{00000000-0005-0000-0000-000007000000}"/>
    <cellStyle name="Comma 3 2" xfId="9" xr:uid="{00000000-0005-0000-0000-000008000000}"/>
    <cellStyle name="Currency" xfId="228" builtinId="4"/>
    <cellStyle name="Footnote" xfId="10" xr:uid="{00000000-0005-0000-0000-000009000000}"/>
    <cellStyle name="Header" xfId="11" xr:uid="{00000000-0005-0000-0000-00000A000000}"/>
    <cellStyle name="Hyperlink" xfId="1" builtinId="8"/>
    <cellStyle name="Main table head" xfId="12" xr:uid="{00000000-0005-0000-0000-00000C000000}"/>
    <cellStyle name="MMDate" xfId="13" xr:uid="{00000000-0005-0000-0000-00000D000000}"/>
    <cellStyle name="Normal" xfId="0" builtinId="0"/>
    <cellStyle name="Normal 2" xfId="14" xr:uid="{00000000-0005-0000-0000-00000F000000}"/>
    <cellStyle name="Normal 2 2" xfId="15" xr:uid="{00000000-0005-0000-0000-000010000000}"/>
    <cellStyle name="Normal 2 2 2" xfId="16" xr:uid="{00000000-0005-0000-0000-000011000000}"/>
    <cellStyle name="Normal 22" xfId="17" xr:uid="{00000000-0005-0000-0000-000012000000}"/>
    <cellStyle name="Normal 22 2" xfId="18" xr:uid="{00000000-0005-0000-0000-000013000000}"/>
    <cellStyle name="Normal 29" xfId="19" xr:uid="{00000000-0005-0000-0000-000014000000}"/>
    <cellStyle name="Normal 29 2" xfId="20" xr:uid="{00000000-0005-0000-0000-000015000000}"/>
    <cellStyle name="Normal 3" xfId="21" xr:uid="{00000000-0005-0000-0000-000016000000}"/>
    <cellStyle name="Normal 3 2" xfId="22" xr:uid="{00000000-0005-0000-0000-000017000000}"/>
    <cellStyle name="Normal 4" xfId="23" xr:uid="{00000000-0005-0000-0000-000018000000}"/>
    <cellStyle name="Normal 4 2" xfId="24" xr:uid="{00000000-0005-0000-0000-000019000000}"/>
    <cellStyle name="Normal 5" xfId="25" xr:uid="{00000000-0005-0000-0000-00001A000000}"/>
    <cellStyle name="Normal 6" xfId="26" xr:uid="{00000000-0005-0000-0000-00001B000000}"/>
    <cellStyle name="Normal 6 2" xfId="27" xr:uid="{00000000-0005-0000-0000-00001C000000}"/>
    <cellStyle name="Normal 7" xfId="28" xr:uid="{00000000-0005-0000-0000-00001D000000}"/>
    <cellStyle name="Normal 7 2" xfId="29" xr:uid="{00000000-0005-0000-0000-00001E000000}"/>
    <cellStyle name="Normal 8" xfId="30" xr:uid="{00000000-0005-0000-0000-00001F000000}"/>
    <cellStyle name="Output" xfId="229" builtinId="21"/>
    <cellStyle name="Percent" xfId="227" builtinId="5"/>
    <cellStyle name="Percent 2" xfId="31" xr:uid="{00000000-0005-0000-0000-000020000000}"/>
    <cellStyle name="Percent 2 2" xfId="32" xr:uid="{00000000-0005-0000-0000-000021000000}"/>
    <cellStyle name="subhead" xfId="33" xr:uid="{00000000-0005-0000-0000-000022000000}"/>
    <cellStyle name="Table subhead" xfId="34" xr:uid="{00000000-0005-0000-0000-000023000000}"/>
    <cellStyle name="wizActionApproved" xfId="35" xr:uid="{00000000-0005-0000-0000-000024000000}"/>
    <cellStyle name="wizActionApproved 2" xfId="36" xr:uid="{00000000-0005-0000-0000-000025000000}"/>
    <cellStyle name="wizActionPromoted" xfId="37" xr:uid="{00000000-0005-0000-0000-000026000000}"/>
    <cellStyle name="wizActionPromoted 2" xfId="38" xr:uid="{00000000-0005-0000-0000-000027000000}"/>
    <cellStyle name="wizActionPublished" xfId="39" xr:uid="{00000000-0005-0000-0000-000028000000}"/>
    <cellStyle name="wizActionPublished 2" xfId="40" xr:uid="{00000000-0005-0000-0000-000029000000}"/>
    <cellStyle name="wizActionRejected" xfId="41" xr:uid="{00000000-0005-0000-0000-00002A000000}"/>
    <cellStyle name="wizActionSigned-Off" xfId="42" xr:uid="{00000000-0005-0000-0000-00002B000000}"/>
    <cellStyle name="wizActionSigned-Off 2" xfId="43" xr:uid="{00000000-0005-0000-0000-00002C000000}"/>
    <cellStyle name="wizActionSubmitted" xfId="44" xr:uid="{00000000-0005-0000-0000-00002D000000}"/>
    <cellStyle name="wizActionSubmitted 2" xfId="45" xr:uid="{00000000-0005-0000-0000-00002E000000}"/>
    <cellStyle name="wizBORDER" xfId="46" xr:uid="{00000000-0005-0000-0000-00002F000000}"/>
    <cellStyle name="wizCOMMENT" xfId="47" xr:uid="{00000000-0005-0000-0000-000030000000}"/>
    <cellStyle name="wizCOMMENT 2" xfId="48" xr:uid="{00000000-0005-0000-0000-000031000000}"/>
    <cellStyle name="wizCROSSREF" xfId="49" xr:uid="{00000000-0005-0000-0000-000032000000}"/>
    <cellStyle name="wizCROSSREF 2" xfId="50" xr:uid="{00000000-0005-0000-0000-000033000000}"/>
    <cellStyle name="wizCURRENCY" xfId="51" xr:uid="{00000000-0005-0000-0000-000034000000}"/>
    <cellStyle name="wizCURRENCY 2" xfId="52" xr:uid="{00000000-0005-0000-0000-000035000000}"/>
    <cellStyle name="wizCUSTOM" xfId="53" xr:uid="{00000000-0005-0000-0000-000036000000}"/>
    <cellStyle name="wizCUSTOM 2" xfId="54" xr:uid="{00000000-0005-0000-0000-000037000000}"/>
    <cellStyle name="wizDATA" xfId="55" xr:uid="{00000000-0005-0000-0000-000038000000}"/>
    <cellStyle name="wizDATA 2" xfId="56" xr:uid="{00000000-0005-0000-0000-000039000000}"/>
    <cellStyle name="wizDATE" xfId="57" xr:uid="{00000000-0005-0000-0000-00003A000000}"/>
    <cellStyle name="wizDATEANDTIME" xfId="58" xr:uid="{00000000-0005-0000-0000-00003B000000}"/>
    <cellStyle name="wizDATEANDTIME 2" xfId="59" xr:uid="{00000000-0005-0000-0000-00003C000000}"/>
    <cellStyle name="wizDESCRIPTION" xfId="60" xr:uid="{00000000-0005-0000-0000-00003D000000}"/>
    <cellStyle name="wizDESCRIPTION 2" xfId="61" xr:uid="{00000000-0005-0000-0000-00003E000000}"/>
    <cellStyle name="wizDRILLSYMBOL" xfId="62" xr:uid="{00000000-0005-0000-0000-00003F000000}"/>
    <cellStyle name="wizGROUP" xfId="63" xr:uid="{00000000-0005-0000-0000-000040000000}"/>
    <cellStyle name="wizGROUP 2" xfId="64" xr:uid="{00000000-0005-0000-0000-000041000000}"/>
    <cellStyle name="wizHIDDEN" xfId="65" xr:uid="{00000000-0005-0000-0000-000042000000}"/>
    <cellStyle name="wizHIDDEN 2" xfId="66" xr:uid="{00000000-0005-0000-0000-000043000000}"/>
    <cellStyle name="WIZHOTCELL" xfId="67" xr:uid="{00000000-0005-0000-0000-000044000000}"/>
    <cellStyle name="WIZHOTCELL 2" xfId="68" xr:uid="{00000000-0005-0000-0000-000045000000}"/>
    <cellStyle name="wizIGNORE" xfId="69" xr:uid="{00000000-0005-0000-0000-000046000000}"/>
    <cellStyle name="wizIGNORE 2" xfId="70" xr:uid="{00000000-0005-0000-0000-000047000000}"/>
    <cellStyle name="wizINTERCODATA" xfId="71" xr:uid="{00000000-0005-0000-0000-000048000000}"/>
    <cellStyle name="wizINTERCODATA 2" xfId="72" xr:uid="{00000000-0005-0000-0000-000049000000}"/>
    <cellStyle name="wizLevel0" xfId="73" xr:uid="{00000000-0005-0000-0000-00004A000000}"/>
    <cellStyle name="wizLevel0 2" xfId="74" xr:uid="{00000000-0005-0000-0000-00004B000000}"/>
    <cellStyle name="wizLevel1" xfId="75" xr:uid="{00000000-0005-0000-0000-00004C000000}"/>
    <cellStyle name="wizLevel1 2" xfId="76" xr:uid="{00000000-0005-0000-0000-00004D000000}"/>
    <cellStyle name="wizLevel10" xfId="77" xr:uid="{00000000-0005-0000-0000-00004E000000}"/>
    <cellStyle name="wizLevel10 2" xfId="78" xr:uid="{00000000-0005-0000-0000-00004F000000}"/>
    <cellStyle name="wizLevel11" xfId="79" xr:uid="{00000000-0005-0000-0000-000050000000}"/>
    <cellStyle name="wizLevel11 2" xfId="80" xr:uid="{00000000-0005-0000-0000-000051000000}"/>
    <cellStyle name="wizLevel12" xfId="81" xr:uid="{00000000-0005-0000-0000-000052000000}"/>
    <cellStyle name="wizLevel12 2" xfId="82" xr:uid="{00000000-0005-0000-0000-000053000000}"/>
    <cellStyle name="wizLevel13" xfId="83" xr:uid="{00000000-0005-0000-0000-000054000000}"/>
    <cellStyle name="wizLevel13 2" xfId="84" xr:uid="{00000000-0005-0000-0000-000055000000}"/>
    <cellStyle name="wizLevel14" xfId="85" xr:uid="{00000000-0005-0000-0000-000056000000}"/>
    <cellStyle name="wizLevel14 2" xfId="86" xr:uid="{00000000-0005-0000-0000-000057000000}"/>
    <cellStyle name="wizLevel15" xfId="87" xr:uid="{00000000-0005-0000-0000-000058000000}"/>
    <cellStyle name="wizLevel15 2" xfId="88" xr:uid="{00000000-0005-0000-0000-000059000000}"/>
    <cellStyle name="wizLevel2" xfId="89" xr:uid="{00000000-0005-0000-0000-00005A000000}"/>
    <cellStyle name="wizLevel2 2" xfId="90" xr:uid="{00000000-0005-0000-0000-00005B000000}"/>
    <cellStyle name="wizLevel3" xfId="91" xr:uid="{00000000-0005-0000-0000-00005C000000}"/>
    <cellStyle name="wizLevel3 2" xfId="92" xr:uid="{00000000-0005-0000-0000-00005D000000}"/>
    <cellStyle name="wizLevel4" xfId="93" xr:uid="{00000000-0005-0000-0000-00005E000000}"/>
    <cellStyle name="wizLevel4 2" xfId="94" xr:uid="{00000000-0005-0000-0000-00005F000000}"/>
    <cellStyle name="wizLevel5" xfId="95" xr:uid="{00000000-0005-0000-0000-000060000000}"/>
    <cellStyle name="wizLevel5 2" xfId="96" xr:uid="{00000000-0005-0000-0000-000061000000}"/>
    <cellStyle name="wizLevel6" xfId="97" xr:uid="{00000000-0005-0000-0000-000062000000}"/>
    <cellStyle name="wizLevel6 2" xfId="98" xr:uid="{00000000-0005-0000-0000-000063000000}"/>
    <cellStyle name="wizLevel7" xfId="99" xr:uid="{00000000-0005-0000-0000-000064000000}"/>
    <cellStyle name="wizLevel7 2" xfId="100" xr:uid="{00000000-0005-0000-0000-000065000000}"/>
    <cellStyle name="wizLevel8" xfId="101" xr:uid="{00000000-0005-0000-0000-000066000000}"/>
    <cellStyle name="wizLevel8 2" xfId="102" xr:uid="{00000000-0005-0000-0000-000067000000}"/>
    <cellStyle name="wizLevel9" xfId="103" xr:uid="{00000000-0005-0000-0000-000068000000}"/>
    <cellStyle name="wizLevel9 2" xfId="104" xr:uid="{00000000-0005-0000-0000-000069000000}"/>
    <cellStyle name="wizLevelColour0" xfId="105" xr:uid="{00000000-0005-0000-0000-00006A000000}"/>
    <cellStyle name="wizLevelColour1" xfId="106" xr:uid="{00000000-0005-0000-0000-00006B000000}"/>
    <cellStyle name="wizLevelColour10" xfId="107" xr:uid="{00000000-0005-0000-0000-00006C000000}"/>
    <cellStyle name="wizLevelColour11" xfId="108" xr:uid="{00000000-0005-0000-0000-00006D000000}"/>
    <cellStyle name="wizLevelColour12" xfId="109" xr:uid="{00000000-0005-0000-0000-00006E000000}"/>
    <cellStyle name="wizLevelColour12 2" xfId="110" xr:uid="{00000000-0005-0000-0000-00006F000000}"/>
    <cellStyle name="wizLevelColour13" xfId="111" xr:uid="{00000000-0005-0000-0000-000070000000}"/>
    <cellStyle name="wizLevelColour13 2" xfId="112" xr:uid="{00000000-0005-0000-0000-000071000000}"/>
    <cellStyle name="wizLevelColour14" xfId="113" xr:uid="{00000000-0005-0000-0000-000072000000}"/>
    <cellStyle name="wizLevelColour14 2" xfId="114" xr:uid="{00000000-0005-0000-0000-000073000000}"/>
    <cellStyle name="wizLevelColour15" xfId="115" xr:uid="{00000000-0005-0000-0000-000074000000}"/>
    <cellStyle name="wizLevelColour15 2" xfId="116" xr:uid="{00000000-0005-0000-0000-000075000000}"/>
    <cellStyle name="wizLevelColour2" xfId="117" xr:uid="{00000000-0005-0000-0000-000076000000}"/>
    <cellStyle name="wizLevelColour3" xfId="118" xr:uid="{00000000-0005-0000-0000-000077000000}"/>
    <cellStyle name="wizLevelColour4" xfId="119" xr:uid="{00000000-0005-0000-0000-000078000000}"/>
    <cellStyle name="wizLevelColour4 2" xfId="120" xr:uid="{00000000-0005-0000-0000-000079000000}"/>
    <cellStyle name="wizLevelColour5" xfId="121" xr:uid="{00000000-0005-0000-0000-00007A000000}"/>
    <cellStyle name="wizLevelColour5 2" xfId="122" xr:uid="{00000000-0005-0000-0000-00007B000000}"/>
    <cellStyle name="wizLevelColour6" xfId="123" xr:uid="{00000000-0005-0000-0000-00007C000000}"/>
    <cellStyle name="wizLevelColour6 2" xfId="124" xr:uid="{00000000-0005-0000-0000-00007D000000}"/>
    <cellStyle name="wizLevelColour7" xfId="125" xr:uid="{00000000-0005-0000-0000-00007E000000}"/>
    <cellStyle name="wizLevelColour7 2" xfId="126" xr:uid="{00000000-0005-0000-0000-00007F000000}"/>
    <cellStyle name="wizLevelColour8" xfId="127" xr:uid="{00000000-0005-0000-0000-000080000000}"/>
    <cellStyle name="wizLevelColour9" xfId="128" xr:uid="{00000000-0005-0000-0000-000081000000}"/>
    <cellStyle name="wizNORMAL" xfId="129" xr:uid="{00000000-0005-0000-0000-000082000000}"/>
    <cellStyle name="wizNORMAL 2" xfId="130" xr:uid="{00000000-0005-0000-0000-000083000000}"/>
    <cellStyle name="wizNUMBER" xfId="131" xr:uid="{00000000-0005-0000-0000-000084000000}"/>
    <cellStyle name="wizReview0" xfId="132" xr:uid="{00000000-0005-0000-0000-000085000000}"/>
    <cellStyle name="wizReview0 2" xfId="133" xr:uid="{00000000-0005-0000-0000-000086000000}"/>
    <cellStyle name="wizReview1" xfId="134" xr:uid="{00000000-0005-0000-0000-000087000000}"/>
    <cellStyle name="wizReview-1" xfId="135" xr:uid="{00000000-0005-0000-0000-000088000000}"/>
    <cellStyle name="wizReview-1 2" xfId="136" xr:uid="{00000000-0005-0000-0000-000089000000}"/>
    <cellStyle name="wizReview10" xfId="137" xr:uid="{00000000-0005-0000-0000-00008A000000}"/>
    <cellStyle name="wizReview10 2" xfId="138" xr:uid="{00000000-0005-0000-0000-00008B000000}"/>
    <cellStyle name="wizReview11" xfId="139" xr:uid="{00000000-0005-0000-0000-00008C000000}"/>
    <cellStyle name="wizReview11 2" xfId="140" xr:uid="{00000000-0005-0000-0000-00008D000000}"/>
    <cellStyle name="wizReview12" xfId="141" xr:uid="{00000000-0005-0000-0000-00008E000000}"/>
    <cellStyle name="wizReview12 2" xfId="142" xr:uid="{00000000-0005-0000-0000-00008F000000}"/>
    <cellStyle name="wizReview13" xfId="143" xr:uid="{00000000-0005-0000-0000-000090000000}"/>
    <cellStyle name="wizReview13 2" xfId="144" xr:uid="{00000000-0005-0000-0000-000091000000}"/>
    <cellStyle name="wizReview14" xfId="145" xr:uid="{00000000-0005-0000-0000-000092000000}"/>
    <cellStyle name="wizReview14 2" xfId="146" xr:uid="{00000000-0005-0000-0000-000093000000}"/>
    <cellStyle name="wizReview15" xfId="147" xr:uid="{00000000-0005-0000-0000-000094000000}"/>
    <cellStyle name="wizReview15 2" xfId="148" xr:uid="{00000000-0005-0000-0000-000095000000}"/>
    <cellStyle name="wizReview2" xfId="149" xr:uid="{00000000-0005-0000-0000-000096000000}"/>
    <cellStyle name="wizReview-2" xfId="150" xr:uid="{00000000-0005-0000-0000-000097000000}"/>
    <cellStyle name="wizReview2 10" xfId="151" xr:uid="{00000000-0005-0000-0000-000098000000}"/>
    <cellStyle name="wizReview-2 10" xfId="152" xr:uid="{00000000-0005-0000-0000-000099000000}"/>
    <cellStyle name="wizReview2 11" xfId="153" xr:uid="{00000000-0005-0000-0000-00009A000000}"/>
    <cellStyle name="wizReview-2 11" xfId="154" xr:uid="{00000000-0005-0000-0000-00009B000000}"/>
    <cellStyle name="wizReview2 12" xfId="155" xr:uid="{00000000-0005-0000-0000-00009C000000}"/>
    <cellStyle name="wizReview-2 12" xfId="156" xr:uid="{00000000-0005-0000-0000-00009D000000}"/>
    <cellStyle name="wizReview2 13" xfId="157" xr:uid="{00000000-0005-0000-0000-00009E000000}"/>
    <cellStyle name="wizReview-2 13" xfId="158" xr:uid="{00000000-0005-0000-0000-00009F000000}"/>
    <cellStyle name="wizReview2 14" xfId="159" xr:uid="{00000000-0005-0000-0000-0000A0000000}"/>
    <cellStyle name="wizReview-2 14" xfId="160" xr:uid="{00000000-0005-0000-0000-0000A1000000}"/>
    <cellStyle name="wizReview2 15" xfId="161" xr:uid="{00000000-0005-0000-0000-0000A2000000}"/>
    <cellStyle name="wizReview-2 15" xfId="162" xr:uid="{00000000-0005-0000-0000-0000A3000000}"/>
    <cellStyle name="wizReview2 2" xfId="163" xr:uid="{00000000-0005-0000-0000-0000A4000000}"/>
    <cellStyle name="wizReview-2 2" xfId="164" xr:uid="{00000000-0005-0000-0000-0000A5000000}"/>
    <cellStyle name="wizReview2 3" xfId="165" xr:uid="{00000000-0005-0000-0000-0000A6000000}"/>
    <cellStyle name="wizReview-2 3" xfId="166" xr:uid="{00000000-0005-0000-0000-0000A7000000}"/>
    <cellStyle name="wizReview2 4" xfId="167" xr:uid="{00000000-0005-0000-0000-0000A8000000}"/>
    <cellStyle name="wizReview-2 4" xfId="168" xr:uid="{00000000-0005-0000-0000-0000A9000000}"/>
    <cellStyle name="wizReview2 5" xfId="169" xr:uid="{00000000-0005-0000-0000-0000AA000000}"/>
    <cellStyle name="wizReview-2 5" xfId="170" xr:uid="{00000000-0005-0000-0000-0000AB000000}"/>
    <cellStyle name="wizReview2 6" xfId="171" xr:uid="{00000000-0005-0000-0000-0000AC000000}"/>
    <cellStyle name="wizReview-2 6" xfId="172" xr:uid="{00000000-0005-0000-0000-0000AD000000}"/>
    <cellStyle name="wizReview2 7" xfId="173" xr:uid="{00000000-0005-0000-0000-0000AE000000}"/>
    <cellStyle name="wizReview-2 7" xfId="174" xr:uid="{00000000-0005-0000-0000-0000AF000000}"/>
    <cellStyle name="wizReview2 8" xfId="175" xr:uid="{00000000-0005-0000-0000-0000B0000000}"/>
    <cellStyle name="wizReview-2 8" xfId="176" xr:uid="{00000000-0005-0000-0000-0000B1000000}"/>
    <cellStyle name="wizReview2 9" xfId="177" xr:uid="{00000000-0005-0000-0000-0000B2000000}"/>
    <cellStyle name="wizReview-2 9" xfId="178" xr:uid="{00000000-0005-0000-0000-0000B3000000}"/>
    <cellStyle name="wizReview3" xfId="179" xr:uid="{00000000-0005-0000-0000-0000B4000000}"/>
    <cellStyle name="wizReview4" xfId="180" xr:uid="{00000000-0005-0000-0000-0000B5000000}"/>
    <cellStyle name="wizReview5" xfId="181" xr:uid="{00000000-0005-0000-0000-0000B6000000}"/>
    <cellStyle name="wizReview6" xfId="182" xr:uid="{00000000-0005-0000-0000-0000B7000000}"/>
    <cellStyle name="wizReview6 2" xfId="183" xr:uid="{00000000-0005-0000-0000-0000B8000000}"/>
    <cellStyle name="wizReview7" xfId="184" xr:uid="{00000000-0005-0000-0000-0000B9000000}"/>
    <cellStyle name="wizReview7 2" xfId="185" xr:uid="{00000000-0005-0000-0000-0000BA000000}"/>
    <cellStyle name="wizReview8" xfId="186" xr:uid="{00000000-0005-0000-0000-0000BB000000}"/>
    <cellStyle name="wizReview8 2" xfId="187" xr:uid="{00000000-0005-0000-0000-0000BC000000}"/>
    <cellStyle name="wizReview9" xfId="188" xr:uid="{00000000-0005-0000-0000-0000BD000000}"/>
    <cellStyle name="wizReview9 2" xfId="189" xr:uid="{00000000-0005-0000-0000-0000BE000000}"/>
    <cellStyle name="wizRowColour0" xfId="190" xr:uid="{00000000-0005-0000-0000-0000BF000000}"/>
    <cellStyle name="wizRowColour1" xfId="191" xr:uid="{00000000-0005-0000-0000-0000C0000000}"/>
    <cellStyle name="wizRowColour10" xfId="192" xr:uid="{00000000-0005-0000-0000-0000C1000000}"/>
    <cellStyle name="wizRowColour11" xfId="193" xr:uid="{00000000-0005-0000-0000-0000C2000000}"/>
    <cellStyle name="wizRowColour12" xfId="194" xr:uid="{00000000-0005-0000-0000-0000C3000000}"/>
    <cellStyle name="wizRowColour13" xfId="195" xr:uid="{00000000-0005-0000-0000-0000C4000000}"/>
    <cellStyle name="wizRowColour14" xfId="196" xr:uid="{00000000-0005-0000-0000-0000C5000000}"/>
    <cellStyle name="wizRowColour15" xfId="197" xr:uid="{00000000-0005-0000-0000-0000C6000000}"/>
    <cellStyle name="wizRowColour2" xfId="198" xr:uid="{00000000-0005-0000-0000-0000C7000000}"/>
    <cellStyle name="wizRowColour3" xfId="199" xr:uid="{00000000-0005-0000-0000-0000C8000000}"/>
    <cellStyle name="wizRowColour4" xfId="200" xr:uid="{00000000-0005-0000-0000-0000C9000000}"/>
    <cellStyle name="wizRowColour5" xfId="201" xr:uid="{00000000-0005-0000-0000-0000CA000000}"/>
    <cellStyle name="wizRowColour6" xfId="202" xr:uid="{00000000-0005-0000-0000-0000CB000000}"/>
    <cellStyle name="wizRowColour7" xfId="203" xr:uid="{00000000-0005-0000-0000-0000CC000000}"/>
    <cellStyle name="wizRowColour8" xfId="204" xr:uid="{00000000-0005-0000-0000-0000CD000000}"/>
    <cellStyle name="wizRowColour9" xfId="205" xr:uid="{00000000-0005-0000-0000-0000CE000000}"/>
    <cellStyle name="wizStarted" xfId="206" xr:uid="{00000000-0005-0000-0000-0000CF000000}"/>
    <cellStyle name="wizStarted 2" xfId="207" xr:uid="{00000000-0005-0000-0000-0000D0000000}"/>
    <cellStyle name="wizStatusCalculate" xfId="208" xr:uid="{00000000-0005-0000-0000-0000D1000000}"/>
    <cellStyle name="wizStatusConsolidate" xfId="209" xr:uid="{00000000-0005-0000-0000-0000D2000000}"/>
    <cellStyle name="wizStatusNoData" xfId="210" xr:uid="{00000000-0005-0000-0000-0000D3000000}"/>
    <cellStyle name="wizStatusNoData 2" xfId="211" xr:uid="{00000000-0005-0000-0000-0000D4000000}"/>
    <cellStyle name="wizStatusOK" xfId="212" xr:uid="{00000000-0005-0000-0000-0000D5000000}"/>
    <cellStyle name="wizStatusOK 2" xfId="213" xr:uid="{00000000-0005-0000-0000-0000D6000000}"/>
    <cellStyle name="wizStatusSystem" xfId="214" xr:uid="{00000000-0005-0000-0000-0000D7000000}"/>
    <cellStyle name="wizStatusSystem 2" xfId="215" xr:uid="{00000000-0005-0000-0000-0000D8000000}"/>
    <cellStyle name="wizStatusTranslate" xfId="216" xr:uid="{00000000-0005-0000-0000-0000D9000000}"/>
    <cellStyle name="wizStatusTranslate 2" xfId="217" xr:uid="{00000000-0005-0000-0000-0000DA000000}"/>
    <cellStyle name="wizSUBTITLE" xfId="218" xr:uid="{00000000-0005-0000-0000-0000DB000000}"/>
    <cellStyle name="wizSUBTOTAL" xfId="219" xr:uid="{00000000-0005-0000-0000-0000DC000000}"/>
    <cellStyle name="wizTIME" xfId="220" xr:uid="{00000000-0005-0000-0000-0000DD000000}"/>
    <cellStyle name="wizTIME 2" xfId="221" xr:uid="{00000000-0005-0000-0000-0000DE000000}"/>
    <cellStyle name="wizTITLE" xfId="222" xr:uid="{00000000-0005-0000-0000-0000DF000000}"/>
    <cellStyle name="wizTITLE1" xfId="223" xr:uid="{00000000-0005-0000-0000-0000E0000000}"/>
    <cellStyle name="wizTITLE2" xfId="224" xr:uid="{00000000-0005-0000-0000-0000E1000000}"/>
    <cellStyle name="wizTITLE3" xfId="225" xr:uid="{00000000-0005-0000-0000-0000E2000000}"/>
  </cellStyles>
  <dxfs count="4">
    <dxf>
      <fill>
        <patternFill>
          <bgColor rgb="FF00B0F0"/>
        </patternFill>
      </fill>
    </dxf>
    <dxf>
      <fill>
        <patternFill>
          <bgColor rgb="FF00B0F0"/>
        </patternFill>
      </fill>
    </dxf>
    <dxf>
      <fill>
        <patternFill>
          <bgColor rgb="FF00B0F0"/>
        </patternFill>
      </fill>
    </dxf>
    <dxf>
      <fill>
        <patternFill>
          <bgColor rgb="FF0099FF"/>
        </patternFill>
      </fill>
    </dxf>
  </dxfs>
  <tableStyles count="0" defaultTableStyle="TableStyleMedium2" defaultPivotStyle="PivotStyleLight16"/>
  <colors>
    <mruColors>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510540</xdr:colOff>
      <xdr:row>11</xdr:row>
      <xdr:rowOff>136398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550920" cy="21518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1391285</xdr:colOff>
      <xdr:row>4</xdr:row>
      <xdr:rowOff>94312</xdr:rowOff>
    </xdr:to>
    <xdr:pic>
      <xdr:nvPicPr>
        <xdr:cNvPr id="2" name="Picture 1">
          <a:extLst>
            <a:ext uri="{FF2B5EF4-FFF2-40B4-BE49-F238E27FC236}">
              <a16:creationId xmlns:a16="http://schemas.microsoft.com/office/drawing/2014/main" id="{F945D023-9436-45BA-907C-340E42535A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285" cy="830912"/>
        </a:xfrm>
        <a:prstGeom prst="rect">
          <a:avLst/>
        </a:prstGeom>
        <a:ln w="3175">
          <a:noFill/>
        </a:ln>
      </xdr:spPr>
    </xdr:pic>
    <xdr:clientData/>
  </xdr:twoCellAnchor>
  <xdr:twoCellAnchor editAs="oneCell">
    <xdr:from>
      <xdr:col>0</xdr:col>
      <xdr:colOff>57150</xdr:colOff>
      <xdr:row>0</xdr:row>
      <xdr:rowOff>57150</xdr:rowOff>
    </xdr:from>
    <xdr:to>
      <xdr:col>0</xdr:col>
      <xdr:colOff>1449070</xdr:colOff>
      <xdr:row>5</xdr:row>
      <xdr:rowOff>16207</xdr:rowOff>
    </xdr:to>
    <xdr:pic>
      <xdr:nvPicPr>
        <xdr:cNvPr id="5" name="Picture 2">
          <a:extLst>
            <a:ext uri="{FF2B5EF4-FFF2-40B4-BE49-F238E27FC236}">
              <a16:creationId xmlns:a16="http://schemas.microsoft.com/office/drawing/2014/main" id="{A24EB283-F12A-41FE-BDFF-78111D2ED7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1391920" cy="867742"/>
        </a:xfrm>
        <a:prstGeom prst="rect">
          <a:avLst/>
        </a:prstGeom>
        <a:ln w="3175">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1391285</xdr:colOff>
      <xdr:row>4</xdr:row>
      <xdr:rowOff>94312</xdr:rowOff>
    </xdr:to>
    <xdr:pic>
      <xdr:nvPicPr>
        <xdr:cNvPr id="2" name="Picture 1">
          <a:extLst>
            <a:ext uri="{FF2B5EF4-FFF2-40B4-BE49-F238E27FC236}">
              <a16:creationId xmlns:a16="http://schemas.microsoft.com/office/drawing/2014/main" id="{B7883366-D8B5-4E8B-82AD-37B9CB6C3F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7475" cy="834722"/>
        </a:xfrm>
        <a:prstGeom prst="rect">
          <a:avLst/>
        </a:prstGeom>
        <a:ln w="3175">
          <a:noFill/>
        </a:ln>
      </xdr:spPr>
    </xdr:pic>
    <xdr:clientData/>
  </xdr:twoCellAnchor>
  <xdr:twoCellAnchor editAs="oneCell">
    <xdr:from>
      <xdr:col>0</xdr:col>
      <xdr:colOff>0</xdr:colOff>
      <xdr:row>0</xdr:row>
      <xdr:rowOff>0</xdr:rowOff>
    </xdr:from>
    <xdr:to>
      <xdr:col>0</xdr:col>
      <xdr:colOff>1391285</xdr:colOff>
      <xdr:row>4</xdr:row>
      <xdr:rowOff>130507</xdr:rowOff>
    </xdr:to>
    <xdr:pic>
      <xdr:nvPicPr>
        <xdr:cNvPr id="3" name="Picture 2">
          <a:extLst>
            <a:ext uri="{FF2B5EF4-FFF2-40B4-BE49-F238E27FC236}">
              <a16:creationId xmlns:a16="http://schemas.microsoft.com/office/drawing/2014/main" id="{8197DEF2-DABE-4D88-A6AB-FAC230510B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7475" cy="870917"/>
        </a:xfrm>
        <a:prstGeom prst="rect">
          <a:avLst/>
        </a:prstGeom>
        <a:ln w="3175">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1391920</xdr:colOff>
      <xdr:row>4</xdr:row>
      <xdr:rowOff>94947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6840" cy="840437"/>
        </a:xfrm>
        <a:prstGeom prst="rect">
          <a:avLst/>
        </a:prstGeom>
        <a:ln w="3175">
          <a:noFill/>
        </a:ln>
      </xdr:spPr>
    </xdr:pic>
    <xdr:clientData/>
  </xdr:twoCellAnchor>
  <xdr:twoCellAnchor editAs="oneCell">
    <xdr:from>
      <xdr:col>0</xdr:col>
      <xdr:colOff>0</xdr:colOff>
      <xdr:row>0</xdr:row>
      <xdr:rowOff>0</xdr:rowOff>
    </xdr:from>
    <xdr:to>
      <xdr:col>0</xdr:col>
      <xdr:colOff>1391285</xdr:colOff>
      <xdr:row>4</xdr:row>
      <xdr:rowOff>130507</xdr:rowOff>
    </xdr:to>
    <xdr:pic>
      <xdr:nvPicPr>
        <xdr:cNvPr id="3" name="Picture 2">
          <a:extLst>
            <a:ext uri="{FF2B5EF4-FFF2-40B4-BE49-F238E27FC236}">
              <a16:creationId xmlns:a16="http://schemas.microsoft.com/office/drawing/2014/main" id="{E45B7DBB-37C1-4DB4-9C77-A289B2F9B4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3665" cy="842342"/>
        </a:xfrm>
        <a:prstGeom prst="rect">
          <a:avLst/>
        </a:prstGeom>
        <a:ln w="3175">
          <a:noFill/>
        </a:ln>
      </xdr:spPr>
    </xdr:pic>
    <xdr:clientData/>
  </xdr:twoCellAnchor>
  <xdr:twoCellAnchor editAs="oneCell">
    <xdr:from>
      <xdr:col>0</xdr:col>
      <xdr:colOff>0</xdr:colOff>
      <xdr:row>0</xdr:row>
      <xdr:rowOff>0</xdr:rowOff>
    </xdr:from>
    <xdr:to>
      <xdr:col>0</xdr:col>
      <xdr:colOff>1391285</xdr:colOff>
      <xdr:row>4</xdr:row>
      <xdr:rowOff>132412</xdr:rowOff>
    </xdr:to>
    <xdr:pic>
      <xdr:nvPicPr>
        <xdr:cNvPr id="4" name="Picture 3">
          <a:extLst>
            <a:ext uri="{FF2B5EF4-FFF2-40B4-BE49-F238E27FC236}">
              <a16:creationId xmlns:a16="http://schemas.microsoft.com/office/drawing/2014/main" id="{247AD3B2-C5C4-4BEC-915C-36D3137238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3665" cy="861392"/>
        </a:xfrm>
        <a:prstGeom prst="rect">
          <a:avLst/>
        </a:prstGeom>
        <a:ln w="3175">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15240</xdr:colOff>
      <xdr:row>0</xdr:row>
      <xdr:rowOff>0</xdr:rowOff>
    </xdr:from>
    <xdr:to>
      <xdr:col>0</xdr:col>
      <xdr:colOff>1393190</xdr:colOff>
      <xdr:row>4</xdr:row>
      <xdr:rowOff>98757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0"/>
          <a:ext cx="1381760" cy="826467"/>
        </a:xfrm>
        <a:prstGeom prst="rect">
          <a:avLst/>
        </a:prstGeom>
        <a:ln w="3175">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1405890</xdr:colOff>
      <xdr:row>4</xdr:row>
      <xdr:rowOff>117807</xdr:rowOff>
    </xdr:to>
    <xdr:pic>
      <xdr:nvPicPr>
        <xdr:cNvPr id="2" name="Picture 1">
          <a:extLst>
            <a:ext uri="{FF2B5EF4-FFF2-40B4-BE49-F238E27FC236}">
              <a16:creationId xmlns:a16="http://schemas.microsoft.com/office/drawing/2014/main" id="{E9007DED-0735-4CC1-B6E8-76C2A127E3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1380490" cy="845517"/>
        </a:xfrm>
        <a:prstGeom prst="rect">
          <a:avLst/>
        </a:prstGeom>
        <a:ln w="3175">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1387475</xdr:colOff>
      <xdr:row>4</xdr:row>
      <xdr:rowOff>132412</xdr:rowOff>
    </xdr:to>
    <xdr:pic>
      <xdr:nvPicPr>
        <xdr:cNvPr id="2" name="Picture 1">
          <a:extLst>
            <a:ext uri="{FF2B5EF4-FFF2-40B4-BE49-F238E27FC236}">
              <a16:creationId xmlns:a16="http://schemas.microsoft.com/office/drawing/2014/main" id="{F1FE3B8D-51B6-444F-A7B4-F02FF28E92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7475" cy="818212"/>
        </a:xfrm>
        <a:prstGeom prst="rect">
          <a:avLst/>
        </a:prstGeom>
        <a:ln w="3175">
          <a:noFill/>
        </a:ln>
      </xdr:spPr>
    </xdr:pic>
    <xdr:clientData/>
  </xdr:twoCellAnchor>
  <xdr:twoCellAnchor editAs="oneCell">
    <xdr:from>
      <xdr:col>0</xdr:col>
      <xdr:colOff>0</xdr:colOff>
      <xdr:row>0</xdr:row>
      <xdr:rowOff>0</xdr:rowOff>
    </xdr:from>
    <xdr:to>
      <xdr:col>0</xdr:col>
      <xdr:colOff>1387475</xdr:colOff>
      <xdr:row>5</xdr:row>
      <xdr:rowOff>15254</xdr:rowOff>
    </xdr:to>
    <xdr:pic>
      <xdr:nvPicPr>
        <xdr:cNvPr id="3" name="Picture 2">
          <a:extLst>
            <a:ext uri="{FF2B5EF4-FFF2-40B4-BE49-F238E27FC236}">
              <a16:creationId xmlns:a16="http://schemas.microsoft.com/office/drawing/2014/main" id="{B7783FA0-0680-4A45-86AA-AEA286772F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7475" cy="872504"/>
        </a:xfrm>
        <a:prstGeom prst="rect">
          <a:avLst/>
        </a:prstGeom>
        <a:ln w="3175">
          <a:noFill/>
        </a:ln>
      </xdr:spPr>
    </xdr:pic>
    <xdr:clientData/>
  </xdr:twoCellAnchor>
  <xdr:twoCellAnchor editAs="oneCell">
    <xdr:from>
      <xdr:col>0</xdr:col>
      <xdr:colOff>0</xdr:colOff>
      <xdr:row>0</xdr:row>
      <xdr:rowOff>0</xdr:rowOff>
    </xdr:from>
    <xdr:to>
      <xdr:col>0</xdr:col>
      <xdr:colOff>1349375</xdr:colOff>
      <xdr:row>5</xdr:row>
      <xdr:rowOff>15254</xdr:rowOff>
    </xdr:to>
    <xdr:pic>
      <xdr:nvPicPr>
        <xdr:cNvPr id="4" name="Picture 3">
          <a:extLst>
            <a:ext uri="{FF2B5EF4-FFF2-40B4-BE49-F238E27FC236}">
              <a16:creationId xmlns:a16="http://schemas.microsoft.com/office/drawing/2014/main" id="{334212F3-F688-4128-B3B4-E3C533A036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49375" cy="872504"/>
        </a:xfrm>
        <a:prstGeom prst="rect">
          <a:avLst/>
        </a:prstGeom>
        <a:ln w="3175">
          <a:noFill/>
        </a:ln>
      </xdr:spPr>
    </xdr:pic>
    <xdr:clientData/>
  </xdr:twoCellAnchor>
  <xdr:twoCellAnchor editAs="oneCell">
    <xdr:from>
      <xdr:col>0</xdr:col>
      <xdr:colOff>0</xdr:colOff>
      <xdr:row>0</xdr:row>
      <xdr:rowOff>0</xdr:rowOff>
    </xdr:from>
    <xdr:to>
      <xdr:col>0</xdr:col>
      <xdr:colOff>1387475</xdr:colOff>
      <xdr:row>5</xdr:row>
      <xdr:rowOff>15254</xdr:rowOff>
    </xdr:to>
    <xdr:pic>
      <xdr:nvPicPr>
        <xdr:cNvPr id="5" name="Picture 4">
          <a:extLst>
            <a:ext uri="{FF2B5EF4-FFF2-40B4-BE49-F238E27FC236}">
              <a16:creationId xmlns:a16="http://schemas.microsoft.com/office/drawing/2014/main" id="{DB91ED3D-52AF-47DB-9271-AF84E6E091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7475" cy="872504"/>
        </a:xfrm>
        <a:prstGeom prst="rect">
          <a:avLst/>
        </a:prstGeom>
        <a:ln w="3175">
          <a:noFill/>
        </a:ln>
      </xdr:spPr>
    </xdr:pic>
    <xdr:clientData/>
  </xdr:twoCellAnchor>
  <xdr:twoCellAnchor editAs="oneCell">
    <xdr:from>
      <xdr:col>0</xdr:col>
      <xdr:colOff>0</xdr:colOff>
      <xdr:row>0</xdr:row>
      <xdr:rowOff>0</xdr:rowOff>
    </xdr:from>
    <xdr:to>
      <xdr:col>0</xdr:col>
      <xdr:colOff>1387475</xdr:colOff>
      <xdr:row>5</xdr:row>
      <xdr:rowOff>17159</xdr:rowOff>
    </xdr:to>
    <xdr:pic>
      <xdr:nvPicPr>
        <xdr:cNvPr id="6" name="Picture 5">
          <a:extLst>
            <a:ext uri="{FF2B5EF4-FFF2-40B4-BE49-F238E27FC236}">
              <a16:creationId xmlns:a16="http://schemas.microsoft.com/office/drawing/2014/main" id="{F087B473-A9EF-4D89-A7FC-C569DEED70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7475" cy="874409"/>
        </a:xfrm>
        <a:prstGeom prst="rect">
          <a:avLst/>
        </a:prstGeom>
        <a:ln w="3175">
          <a:noFill/>
        </a:ln>
      </xdr:spPr>
    </xdr:pic>
    <xdr:clientData/>
  </xdr:twoCellAnchor>
  <xdr:twoCellAnchor editAs="oneCell">
    <xdr:from>
      <xdr:col>0</xdr:col>
      <xdr:colOff>0</xdr:colOff>
      <xdr:row>0</xdr:row>
      <xdr:rowOff>0</xdr:rowOff>
    </xdr:from>
    <xdr:to>
      <xdr:col>0</xdr:col>
      <xdr:colOff>1349375</xdr:colOff>
      <xdr:row>5</xdr:row>
      <xdr:rowOff>17159</xdr:rowOff>
    </xdr:to>
    <xdr:pic>
      <xdr:nvPicPr>
        <xdr:cNvPr id="7" name="Picture 6">
          <a:extLst>
            <a:ext uri="{FF2B5EF4-FFF2-40B4-BE49-F238E27FC236}">
              <a16:creationId xmlns:a16="http://schemas.microsoft.com/office/drawing/2014/main" id="{CB8C43AC-D9B2-4298-8A9C-D7015893D1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49375" cy="874409"/>
        </a:xfrm>
        <a:prstGeom prst="rect">
          <a:avLst/>
        </a:prstGeom>
        <a:ln w="3175">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1389380</xdr:colOff>
      <xdr:row>4</xdr:row>
      <xdr:rowOff>94524</xdr:rowOff>
    </xdr:to>
    <xdr:pic>
      <xdr:nvPicPr>
        <xdr:cNvPr id="2" name="Picture 1">
          <a:extLst>
            <a:ext uri="{FF2B5EF4-FFF2-40B4-BE49-F238E27FC236}">
              <a16:creationId xmlns:a16="http://schemas.microsoft.com/office/drawing/2014/main" id="{6366A9E4-C790-44A5-AEF5-A4E35BA73E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9380" cy="805724"/>
        </a:xfrm>
        <a:prstGeom prst="rect">
          <a:avLst/>
        </a:prstGeom>
        <a:ln w="3175">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379220" cy="853984"/>
    <xdr:pic>
      <xdr:nvPicPr>
        <xdr:cNvPr id="2" name="Picture 1">
          <a:extLst>
            <a:ext uri="{FF2B5EF4-FFF2-40B4-BE49-F238E27FC236}">
              <a16:creationId xmlns:a16="http://schemas.microsoft.com/office/drawing/2014/main" id="{D7A8A392-D56E-4E37-A579-D32E33DBDB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3" name="Picture 2">
          <a:extLst>
            <a:ext uri="{FF2B5EF4-FFF2-40B4-BE49-F238E27FC236}">
              <a16:creationId xmlns:a16="http://schemas.microsoft.com/office/drawing/2014/main" id="{5BD80CBE-C46F-45C4-B756-4FB431953E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4" name="Picture 3">
          <a:extLst>
            <a:ext uri="{FF2B5EF4-FFF2-40B4-BE49-F238E27FC236}">
              <a16:creationId xmlns:a16="http://schemas.microsoft.com/office/drawing/2014/main" id="{D58DB4AE-E567-4ECD-9B8C-6202108AEC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5" name="Picture 4">
          <a:extLst>
            <a:ext uri="{FF2B5EF4-FFF2-40B4-BE49-F238E27FC236}">
              <a16:creationId xmlns:a16="http://schemas.microsoft.com/office/drawing/2014/main" id="{B88FBB08-6B8A-4A7D-8776-48CA82433C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6" name="Picture 5">
          <a:extLst>
            <a:ext uri="{FF2B5EF4-FFF2-40B4-BE49-F238E27FC236}">
              <a16:creationId xmlns:a16="http://schemas.microsoft.com/office/drawing/2014/main" id="{6BF1DB5C-6EE5-4B36-A2E0-96B9A5FCB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oneCellAnchor>
    <xdr:from>
      <xdr:col>0</xdr:col>
      <xdr:colOff>0</xdr:colOff>
      <xdr:row>0</xdr:row>
      <xdr:rowOff>0</xdr:rowOff>
    </xdr:from>
    <xdr:ext cx="1379220" cy="853984"/>
    <xdr:pic>
      <xdr:nvPicPr>
        <xdr:cNvPr id="7" name="Picture 6">
          <a:extLst>
            <a:ext uri="{FF2B5EF4-FFF2-40B4-BE49-F238E27FC236}">
              <a16:creationId xmlns:a16="http://schemas.microsoft.com/office/drawing/2014/main" id="{F46ED1AE-E86E-4B9E-8187-6BD3565C46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79220" cy="853984"/>
        </a:xfrm>
        <a:prstGeom prst="rect">
          <a:avLst/>
        </a:prstGeom>
        <a:ln w="3175">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1387475</xdr:colOff>
      <xdr:row>4</xdr:row>
      <xdr:rowOff>98122</xdr:rowOff>
    </xdr:to>
    <xdr:pic>
      <xdr:nvPicPr>
        <xdr:cNvPr id="2" name="Picture 1">
          <a:extLst>
            <a:ext uri="{FF2B5EF4-FFF2-40B4-BE49-F238E27FC236}">
              <a16:creationId xmlns:a16="http://schemas.microsoft.com/office/drawing/2014/main" id="{497048D4-659D-47AA-990A-BF12591AF9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285" cy="818212"/>
        </a:xfrm>
        <a:prstGeom prst="rect">
          <a:avLst/>
        </a:prstGeom>
        <a:ln w="3175">
          <a:noFill/>
        </a:ln>
      </xdr:spPr>
    </xdr:pic>
    <xdr:clientData/>
  </xdr:twoCellAnchor>
  <xdr:twoCellAnchor editAs="oneCell">
    <xdr:from>
      <xdr:col>0</xdr:col>
      <xdr:colOff>0</xdr:colOff>
      <xdr:row>0</xdr:row>
      <xdr:rowOff>0</xdr:rowOff>
    </xdr:from>
    <xdr:to>
      <xdr:col>0</xdr:col>
      <xdr:colOff>1387475</xdr:colOff>
      <xdr:row>4</xdr:row>
      <xdr:rowOff>134317</xdr:rowOff>
    </xdr:to>
    <xdr:pic>
      <xdr:nvPicPr>
        <xdr:cNvPr id="3" name="Picture 2">
          <a:extLst>
            <a:ext uri="{FF2B5EF4-FFF2-40B4-BE49-F238E27FC236}">
              <a16:creationId xmlns:a16="http://schemas.microsoft.com/office/drawing/2014/main" id="{6E81CF3D-CB78-48C6-9642-4A617266C0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285" cy="854407"/>
        </a:xfrm>
        <a:prstGeom prst="rect">
          <a:avLst/>
        </a:prstGeom>
        <a:ln w="3175">
          <a:noFill/>
        </a:ln>
      </xdr:spPr>
    </xdr:pic>
    <xdr:clientData/>
  </xdr:twoCellAnchor>
  <xdr:twoCellAnchor editAs="oneCell">
    <xdr:from>
      <xdr:col>0</xdr:col>
      <xdr:colOff>0</xdr:colOff>
      <xdr:row>0</xdr:row>
      <xdr:rowOff>0</xdr:rowOff>
    </xdr:from>
    <xdr:to>
      <xdr:col>0</xdr:col>
      <xdr:colOff>1349375</xdr:colOff>
      <xdr:row>4</xdr:row>
      <xdr:rowOff>134317</xdr:rowOff>
    </xdr:to>
    <xdr:pic>
      <xdr:nvPicPr>
        <xdr:cNvPr id="4" name="Picture 3">
          <a:extLst>
            <a:ext uri="{FF2B5EF4-FFF2-40B4-BE49-F238E27FC236}">
              <a16:creationId xmlns:a16="http://schemas.microsoft.com/office/drawing/2014/main" id="{8CEA400E-0359-472D-ADE3-738668BD33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53185" cy="854407"/>
        </a:xfrm>
        <a:prstGeom prst="rect">
          <a:avLst/>
        </a:prstGeom>
        <a:ln w="3175">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1388110</xdr:colOff>
      <xdr:row>4</xdr:row>
      <xdr:rowOff>98757</xdr:rowOff>
    </xdr:to>
    <xdr:pic>
      <xdr:nvPicPr>
        <xdr:cNvPr id="2" name="Picture 1">
          <a:extLst>
            <a:ext uri="{FF2B5EF4-FFF2-40B4-BE49-F238E27FC236}">
              <a16:creationId xmlns:a16="http://schemas.microsoft.com/office/drawing/2014/main" id="{07200F08-287B-4D3B-9D94-BA4A5B504D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8110" cy="828372"/>
        </a:xfrm>
        <a:prstGeom prst="rect">
          <a:avLst/>
        </a:prstGeom>
        <a:ln w="3175">
          <a:noFill/>
        </a:ln>
      </xdr:spPr>
    </xdr:pic>
    <xdr:clientData/>
  </xdr:twoCellAnchor>
  <xdr:twoCellAnchor editAs="oneCell">
    <xdr:from>
      <xdr:col>0</xdr:col>
      <xdr:colOff>0</xdr:colOff>
      <xdr:row>0</xdr:row>
      <xdr:rowOff>0</xdr:rowOff>
    </xdr:from>
    <xdr:to>
      <xdr:col>0</xdr:col>
      <xdr:colOff>1388110</xdr:colOff>
      <xdr:row>4</xdr:row>
      <xdr:rowOff>133047</xdr:rowOff>
    </xdr:to>
    <xdr:pic>
      <xdr:nvPicPr>
        <xdr:cNvPr id="3" name="Picture 2">
          <a:extLst>
            <a:ext uri="{FF2B5EF4-FFF2-40B4-BE49-F238E27FC236}">
              <a16:creationId xmlns:a16="http://schemas.microsoft.com/office/drawing/2014/main" id="{D501743F-CD68-4397-A6AA-DC756F9BA3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88110" cy="864567"/>
        </a:xfrm>
        <a:prstGeom prst="rect">
          <a:avLst/>
        </a:prstGeom>
        <a:ln w="3175">
          <a:noFill/>
        </a:ln>
      </xdr:spPr>
    </xdr:pic>
    <xdr:clientData/>
  </xdr:twoCellAnchor>
  <xdr:twoCellAnchor editAs="oneCell">
    <xdr:from>
      <xdr:col>0</xdr:col>
      <xdr:colOff>0</xdr:colOff>
      <xdr:row>0</xdr:row>
      <xdr:rowOff>0</xdr:rowOff>
    </xdr:from>
    <xdr:to>
      <xdr:col>0</xdr:col>
      <xdr:colOff>1350010</xdr:colOff>
      <xdr:row>4</xdr:row>
      <xdr:rowOff>133047</xdr:rowOff>
    </xdr:to>
    <xdr:pic>
      <xdr:nvPicPr>
        <xdr:cNvPr id="4" name="Picture 3">
          <a:extLst>
            <a:ext uri="{FF2B5EF4-FFF2-40B4-BE49-F238E27FC236}">
              <a16:creationId xmlns:a16="http://schemas.microsoft.com/office/drawing/2014/main" id="{72D766BB-5BE8-40BE-9A78-A1768048B2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50010" cy="864567"/>
        </a:xfrm>
        <a:prstGeom prst="rect">
          <a:avLst/>
        </a:prstGeom>
        <a:ln w="3175">
          <a:noFill/>
        </a:ln>
      </xdr:spPr>
    </xdr:pic>
    <xdr:clientData/>
  </xdr:twoCellAnchor>
  <xdr:twoCellAnchor editAs="oneCell">
    <xdr:from>
      <xdr:col>0</xdr:col>
      <xdr:colOff>0</xdr:colOff>
      <xdr:row>0</xdr:row>
      <xdr:rowOff>0</xdr:rowOff>
    </xdr:from>
    <xdr:to>
      <xdr:col>0</xdr:col>
      <xdr:colOff>1388110</xdr:colOff>
      <xdr:row>4</xdr:row>
      <xdr:rowOff>133047</xdr:rowOff>
    </xdr:to>
    <xdr:pic>
      <xdr:nvPicPr>
        <xdr:cNvPr id="5" name="Picture 4">
          <a:extLst>
            <a:ext uri="{FF2B5EF4-FFF2-40B4-BE49-F238E27FC236}">
              <a16:creationId xmlns:a16="http://schemas.microsoft.com/office/drawing/2014/main" id="{6F4CF0B9-D99B-47F4-83C3-878FDE9F9DD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88110" cy="864567"/>
        </a:xfrm>
        <a:prstGeom prst="rect">
          <a:avLst/>
        </a:prstGeom>
        <a:ln w="3175">
          <a:noFill/>
        </a:ln>
      </xdr:spPr>
    </xdr:pic>
    <xdr:clientData/>
  </xdr:twoCellAnchor>
  <xdr:twoCellAnchor editAs="oneCell">
    <xdr:from>
      <xdr:col>0</xdr:col>
      <xdr:colOff>0</xdr:colOff>
      <xdr:row>0</xdr:row>
      <xdr:rowOff>0</xdr:rowOff>
    </xdr:from>
    <xdr:to>
      <xdr:col>0</xdr:col>
      <xdr:colOff>1388110</xdr:colOff>
      <xdr:row>4</xdr:row>
      <xdr:rowOff>136857</xdr:rowOff>
    </xdr:to>
    <xdr:pic>
      <xdr:nvPicPr>
        <xdr:cNvPr id="6" name="Picture 5">
          <a:extLst>
            <a:ext uri="{FF2B5EF4-FFF2-40B4-BE49-F238E27FC236}">
              <a16:creationId xmlns:a16="http://schemas.microsoft.com/office/drawing/2014/main" id="{B626F39E-96D7-4660-B8B4-6565B0B401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88110" cy="866472"/>
        </a:xfrm>
        <a:prstGeom prst="rect">
          <a:avLst/>
        </a:prstGeom>
        <a:ln w="3175">
          <a:noFill/>
        </a:ln>
      </xdr:spPr>
    </xdr:pic>
    <xdr:clientData/>
  </xdr:twoCellAnchor>
  <xdr:twoCellAnchor editAs="oneCell">
    <xdr:from>
      <xdr:col>0</xdr:col>
      <xdr:colOff>0</xdr:colOff>
      <xdr:row>0</xdr:row>
      <xdr:rowOff>0</xdr:rowOff>
    </xdr:from>
    <xdr:to>
      <xdr:col>0</xdr:col>
      <xdr:colOff>1350010</xdr:colOff>
      <xdr:row>4</xdr:row>
      <xdr:rowOff>136222</xdr:rowOff>
    </xdr:to>
    <xdr:pic>
      <xdr:nvPicPr>
        <xdr:cNvPr id="7" name="Picture 6">
          <a:extLst>
            <a:ext uri="{FF2B5EF4-FFF2-40B4-BE49-F238E27FC236}">
              <a16:creationId xmlns:a16="http://schemas.microsoft.com/office/drawing/2014/main" id="{3DEAA545-A2A1-4C49-8FC7-B32D5B46B1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50010" cy="869647"/>
        </a:xfrm>
        <a:prstGeom prst="rect">
          <a:avLst/>
        </a:prstGeom>
        <a:ln w="3175">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1391285</xdr:colOff>
      <xdr:row>4</xdr:row>
      <xdr:rowOff>136222</xdr:rowOff>
    </xdr:to>
    <xdr:pic>
      <xdr:nvPicPr>
        <xdr:cNvPr id="2" name="Picture 1">
          <a:extLst>
            <a:ext uri="{FF2B5EF4-FFF2-40B4-BE49-F238E27FC236}">
              <a16:creationId xmlns:a16="http://schemas.microsoft.com/office/drawing/2014/main" id="{F0C37C14-3B00-492D-AC7B-05F42B67E1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285" cy="830912"/>
        </a:xfrm>
        <a:prstGeom prst="rect">
          <a:avLst/>
        </a:prstGeom>
        <a:ln w="3175">
          <a:noFill/>
        </a:ln>
      </xdr:spPr>
    </xdr:pic>
    <xdr:clientData/>
  </xdr:twoCellAnchor>
  <xdr:twoCellAnchor editAs="oneCell">
    <xdr:from>
      <xdr:col>0</xdr:col>
      <xdr:colOff>0</xdr:colOff>
      <xdr:row>0</xdr:row>
      <xdr:rowOff>0</xdr:rowOff>
    </xdr:from>
    <xdr:to>
      <xdr:col>0</xdr:col>
      <xdr:colOff>1391285</xdr:colOff>
      <xdr:row>5</xdr:row>
      <xdr:rowOff>19064</xdr:rowOff>
    </xdr:to>
    <xdr:pic>
      <xdr:nvPicPr>
        <xdr:cNvPr id="3" name="Picture 2">
          <a:extLst>
            <a:ext uri="{FF2B5EF4-FFF2-40B4-BE49-F238E27FC236}">
              <a16:creationId xmlns:a16="http://schemas.microsoft.com/office/drawing/2014/main" id="{70CF6EF5-CAF4-438F-8D21-6BEB5AEE01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285" cy="867107"/>
        </a:xfrm>
        <a:prstGeom prst="rect">
          <a:avLst/>
        </a:prstGeom>
        <a:ln w="3175">
          <a:noFill/>
        </a:ln>
      </xdr:spPr>
    </xdr:pic>
    <xdr:clientData/>
  </xdr:twoCellAnchor>
  <xdr:twoCellAnchor editAs="oneCell">
    <xdr:from>
      <xdr:col>0</xdr:col>
      <xdr:colOff>0</xdr:colOff>
      <xdr:row>0</xdr:row>
      <xdr:rowOff>0</xdr:rowOff>
    </xdr:from>
    <xdr:to>
      <xdr:col>0</xdr:col>
      <xdr:colOff>1353185</xdr:colOff>
      <xdr:row>5</xdr:row>
      <xdr:rowOff>19064</xdr:rowOff>
    </xdr:to>
    <xdr:pic>
      <xdr:nvPicPr>
        <xdr:cNvPr id="4" name="Picture 3">
          <a:extLst>
            <a:ext uri="{FF2B5EF4-FFF2-40B4-BE49-F238E27FC236}">
              <a16:creationId xmlns:a16="http://schemas.microsoft.com/office/drawing/2014/main" id="{62E64F72-FACE-4A28-8CD5-38AA2EAB00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53185" cy="867107"/>
        </a:xfrm>
        <a:prstGeom prst="rect">
          <a:avLst/>
        </a:prstGeom>
        <a:ln w="3175">
          <a:noFill/>
        </a:ln>
      </xdr:spPr>
    </xdr:pic>
    <xdr:clientData/>
  </xdr:twoCellAnchor>
  <xdr:twoCellAnchor editAs="oneCell">
    <xdr:from>
      <xdr:col>0</xdr:col>
      <xdr:colOff>0</xdr:colOff>
      <xdr:row>0</xdr:row>
      <xdr:rowOff>0</xdr:rowOff>
    </xdr:from>
    <xdr:to>
      <xdr:col>0</xdr:col>
      <xdr:colOff>1391285</xdr:colOff>
      <xdr:row>5</xdr:row>
      <xdr:rowOff>19064</xdr:rowOff>
    </xdr:to>
    <xdr:pic>
      <xdr:nvPicPr>
        <xdr:cNvPr id="5" name="Picture 4">
          <a:extLst>
            <a:ext uri="{FF2B5EF4-FFF2-40B4-BE49-F238E27FC236}">
              <a16:creationId xmlns:a16="http://schemas.microsoft.com/office/drawing/2014/main" id="{11A74178-19B8-4A20-95ED-3C231A8375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285" cy="867107"/>
        </a:xfrm>
        <a:prstGeom prst="rect">
          <a:avLst/>
        </a:prstGeom>
        <a:ln w="3175">
          <a:noFill/>
        </a:ln>
      </xdr:spPr>
    </xdr:pic>
    <xdr:clientData/>
  </xdr:twoCellAnchor>
  <xdr:twoCellAnchor editAs="oneCell">
    <xdr:from>
      <xdr:col>0</xdr:col>
      <xdr:colOff>0</xdr:colOff>
      <xdr:row>0</xdr:row>
      <xdr:rowOff>0</xdr:rowOff>
    </xdr:from>
    <xdr:to>
      <xdr:col>0</xdr:col>
      <xdr:colOff>1391285</xdr:colOff>
      <xdr:row>5</xdr:row>
      <xdr:rowOff>20969</xdr:rowOff>
    </xdr:to>
    <xdr:pic>
      <xdr:nvPicPr>
        <xdr:cNvPr id="6" name="Picture 5">
          <a:extLst>
            <a:ext uri="{FF2B5EF4-FFF2-40B4-BE49-F238E27FC236}">
              <a16:creationId xmlns:a16="http://schemas.microsoft.com/office/drawing/2014/main" id="{826AC84F-B18B-4228-91EC-8109416D0A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285" cy="869012"/>
        </a:xfrm>
        <a:prstGeom prst="rect">
          <a:avLst/>
        </a:prstGeom>
        <a:ln w="3175">
          <a:noFill/>
        </a:ln>
      </xdr:spPr>
    </xdr:pic>
    <xdr:clientData/>
  </xdr:twoCellAnchor>
  <xdr:twoCellAnchor editAs="oneCell">
    <xdr:from>
      <xdr:col>0</xdr:col>
      <xdr:colOff>0</xdr:colOff>
      <xdr:row>0</xdr:row>
      <xdr:rowOff>0</xdr:rowOff>
    </xdr:from>
    <xdr:to>
      <xdr:col>0</xdr:col>
      <xdr:colOff>1353185</xdr:colOff>
      <xdr:row>5</xdr:row>
      <xdr:rowOff>20969</xdr:rowOff>
    </xdr:to>
    <xdr:pic>
      <xdr:nvPicPr>
        <xdr:cNvPr id="7" name="Picture 6">
          <a:extLst>
            <a:ext uri="{FF2B5EF4-FFF2-40B4-BE49-F238E27FC236}">
              <a16:creationId xmlns:a16="http://schemas.microsoft.com/office/drawing/2014/main" id="{E5CA3C89-3869-400C-8F51-917338548A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53185" cy="869012"/>
        </a:xfrm>
        <a:prstGeom prst="rect">
          <a:avLst/>
        </a:prstGeom>
        <a:ln w="3175">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434975</xdr:colOff>
      <xdr:row>4</xdr:row>
      <xdr:rowOff>162772</xdr:rowOff>
    </xdr:to>
    <xdr:pic>
      <xdr:nvPicPr>
        <xdr:cNvPr id="4" name="Picture 3">
          <a:extLst>
            <a:ext uri="{FF2B5EF4-FFF2-40B4-BE49-F238E27FC236}">
              <a16:creationId xmlns:a16="http://schemas.microsoft.com/office/drawing/2014/main" id="{B408FDA6-BC71-42C1-A411-2E712E65DF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5725" cy="873972"/>
        </a:xfrm>
        <a:prstGeom prst="rect">
          <a:avLst/>
        </a:prstGeom>
        <a:ln w="3175">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1391920</xdr:colOff>
      <xdr:row>4</xdr:row>
      <xdr:rowOff>94947</xdr:rowOff>
    </xdr:to>
    <xdr:pic>
      <xdr:nvPicPr>
        <xdr:cNvPr id="2" name="Picture 1">
          <a:extLst>
            <a:ext uri="{FF2B5EF4-FFF2-40B4-BE49-F238E27FC236}">
              <a16:creationId xmlns:a16="http://schemas.microsoft.com/office/drawing/2014/main" id="{7D025BD3-9478-4F08-B5AE-CD2629AA4E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920" cy="831547"/>
        </a:xfrm>
        <a:prstGeom prst="rect">
          <a:avLst/>
        </a:prstGeom>
        <a:ln w="3175">
          <a:noFill/>
        </a:ln>
      </xdr:spPr>
    </xdr:pic>
    <xdr:clientData/>
  </xdr:twoCellAnchor>
  <xdr:twoCellAnchor editAs="oneCell">
    <xdr:from>
      <xdr:col>0</xdr:col>
      <xdr:colOff>0</xdr:colOff>
      <xdr:row>0</xdr:row>
      <xdr:rowOff>0</xdr:rowOff>
    </xdr:from>
    <xdr:to>
      <xdr:col>0</xdr:col>
      <xdr:colOff>1391920</xdr:colOff>
      <xdr:row>4</xdr:row>
      <xdr:rowOff>131142</xdr:rowOff>
    </xdr:to>
    <xdr:pic>
      <xdr:nvPicPr>
        <xdr:cNvPr id="3" name="Picture 2">
          <a:extLst>
            <a:ext uri="{FF2B5EF4-FFF2-40B4-BE49-F238E27FC236}">
              <a16:creationId xmlns:a16="http://schemas.microsoft.com/office/drawing/2014/main" id="{0D351CA0-3545-4074-9D77-3C3CB7CF00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920" cy="867742"/>
        </a:xfrm>
        <a:prstGeom prst="rect">
          <a:avLst/>
        </a:prstGeom>
        <a:ln w="3175">
          <a:noFill/>
        </a:ln>
      </xdr:spPr>
    </xdr:pic>
    <xdr:clientData/>
  </xdr:twoCellAnchor>
  <xdr:twoCellAnchor editAs="oneCell">
    <xdr:from>
      <xdr:col>0</xdr:col>
      <xdr:colOff>0</xdr:colOff>
      <xdr:row>0</xdr:row>
      <xdr:rowOff>0</xdr:rowOff>
    </xdr:from>
    <xdr:to>
      <xdr:col>0</xdr:col>
      <xdr:colOff>1391920</xdr:colOff>
      <xdr:row>4</xdr:row>
      <xdr:rowOff>131142</xdr:rowOff>
    </xdr:to>
    <xdr:pic>
      <xdr:nvPicPr>
        <xdr:cNvPr id="4" name="Picture 3">
          <a:extLst>
            <a:ext uri="{FF2B5EF4-FFF2-40B4-BE49-F238E27FC236}">
              <a16:creationId xmlns:a16="http://schemas.microsoft.com/office/drawing/2014/main" id="{D26334C6-908B-4532-80E1-E9AC766782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1920" cy="867742"/>
        </a:xfrm>
        <a:prstGeom prst="rect">
          <a:avLst/>
        </a:prstGeom>
        <a:ln w="3175">
          <a:noFill/>
        </a:ln>
      </xdr:spPr>
    </xdr:pic>
    <xdr:clientData/>
  </xdr:twoCellAnchor>
  <xdr:twoCellAnchor editAs="oneCell">
    <xdr:from>
      <xdr:col>0</xdr:col>
      <xdr:colOff>0</xdr:colOff>
      <xdr:row>0</xdr:row>
      <xdr:rowOff>0</xdr:rowOff>
    </xdr:from>
    <xdr:to>
      <xdr:col>0</xdr:col>
      <xdr:colOff>1355725</xdr:colOff>
      <xdr:row>4</xdr:row>
      <xdr:rowOff>131142</xdr:rowOff>
    </xdr:to>
    <xdr:pic>
      <xdr:nvPicPr>
        <xdr:cNvPr id="5" name="Picture 4">
          <a:extLst>
            <a:ext uri="{FF2B5EF4-FFF2-40B4-BE49-F238E27FC236}">
              <a16:creationId xmlns:a16="http://schemas.microsoft.com/office/drawing/2014/main" id="{E09C461B-C219-4F21-98B7-B96E04C0C7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5725" cy="867742"/>
        </a:xfrm>
        <a:prstGeom prst="rect">
          <a:avLst/>
        </a:prstGeom>
        <a:ln w="3175">
          <a:noFill/>
        </a:ln>
      </xdr:spPr>
    </xdr:pic>
    <xdr:clientData/>
  </xdr:twoCellAnchor>
  <xdr:twoCellAnchor editAs="oneCell">
    <xdr:from>
      <xdr:col>0</xdr:col>
      <xdr:colOff>17971</xdr:colOff>
      <xdr:row>0</xdr:row>
      <xdr:rowOff>0</xdr:rowOff>
    </xdr:from>
    <xdr:to>
      <xdr:col>0</xdr:col>
      <xdr:colOff>1373696</xdr:colOff>
      <xdr:row>4</xdr:row>
      <xdr:rowOff>131142</xdr:rowOff>
    </xdr:to>
    <xdr:pic>
      <xdr:nvPicPr>
        <xdr:cNvPr id="6" name="Picture 5">
          <a:extLst>
            <a:ext uri="{FF2B5EF4-FFF2-40B4-BE49-F238E27FC236}">
              <a16:creationId xmlns:a16="http://schemas.microsoft.com/office/drawing/2014/main" id="{54D7BE42-0143-4EE4-AF4F-834CD483A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71" y="0"/>
          <a:ext cx="1355725" cy="873972"/>
        </a:xfrm>
        <a:prstGeom prst="rect">
          <a:avLst/>
        </a:prstGeom>
        <a:ln w="3175">
          <a:noFill/>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388110" cy="832794"/>
    <xdr:pic>
      <xdr:nvPicPr>
        <xdr:cNvPr id="2" name="Picture 1">
          <a:extLst>
            <a:ext uri="{FF2B5EF4-FFF2-40B4-BE49-F238E27FC236}">
              <a16:creationId xmlns:a16="http://schemas.microsoft.com/office/drawing/2014/main" id="{4B86AB9C-1517-4BE8-B753-57527BC677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8110" cy="832794"/>
        </a:xfrm>
        <a:prstGeom prst="rect">
          <a:avLst/>
        </a:prstGeom>
        <a:ln w="3175">
          <a:noFill/>
        </a:ln>
      </xdr:spPr>
    </xdr:pic>
    <xdr:clientData/>
  </xdr:oneCellAnchor>
  <xdr:oneCellAnchor>
    <xdr:from>
      <xdr:col>0</xdr:col>
      <xdr:colOff>0</xdr:colOff>
      <xdr:row>0</xdr:row>
      <xdr:rowOff>0</xdr:rowOff>
    </xdr:from>
    <xdr:ext cx="1388110" cy="868989"/>
    <xdr:pic>
      <xdr:nvPicPr>
        <xdr:cNvPr id="3" name="Picture 2">
          <a:extLst>
            <a:ext uri="{FF2B5EF4-FFF2-40B4-BE49-F238E27FC236}">
              <a16:creationId xmlns:a16="http://schemas.microsoft.com/office/drawing/2014/main" id="{3BDE7DE7-F3A7-499E-B460-62C3E43DA5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8110" cy="868989"/>
        </a:xfrm>
        <a:prstGeom prst="rect">
          <a:avLst/>
        </a:prstGeom>
        <a:ln w="3175">
          <a:noFill/>
        </a:ln>
      </xdr:spPr>
    </xdr:pic>
    <xdr:clientData/>
  </xdr:oneCellAnchor>
  <xdr:oneCellAnchor>
    <xdr:from>
      <xdr:col>0</xdr:col>
      <xdr:colOff>0</xdr:colOff>
      <xdr:row>0</xdr:row>
      <xdr:rowOff>0</xdr:rowOff>
    </xdr:from>
    <xdr:ext cx="1390015" cy="868989"/>
    <xdr:pic>
      <xdr:nvPicPr>
        <xdr:cNvPr id="4" name="Picture 3">
          <a:extLst>
            <a:ext uri="{FF2B5EF4-FFF2-40B4-BE49-F238E27FC236}">
              <a16:creationId xmlns:a16="http://schemas.microsoft.com/office/drawing/2014/main" id="{A96588F2-907B-4AB2-8B2B-46A6AD35FC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390015" cy="868989"/>
        </a:xfrm>
        <a:prstGeom prst="rect">
          <a:avLst/>
        </a:prstGeom>
        <a:ln w="3175">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ck.com/sustainability/approach-to-responsibility/sustainability-report-and-disclosure-portal/" TargetMode="External"/><Relationship Id="rId2" Type="http://schemas.openxmlformats.org/officeDocument/2006/relationships/hyperlink" Target="https://www.teck.com/sustainability/approach-to-responsibility/sustainability-report-and-disclosure-portal/" TargetMode="External"/><Relationship Id="rId1" Type="http://schemas.openxmlformats.org/officeDocument/2006/relationships/hyperlink" Target="https://www.teck.com/investors/financial-reports/annual-reports-archiv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teck.com/sustainability/sustainability-topics/responsible-production/" TargetMode="External"/><Relationship Id="rId18" Type="http://schemas.openxmlformats.org/officeDocument/2006/relationships/hyperlink" Target="https://www.teck.com/media/Trail-Lead-ISO-9001-2015.pdf" TargetMode="External"/><Relationship Id="rId26" Type="http://schemas.openxmlformats.org/officeDocument/2006/relationships/hyperlink" Target="https://www.teck.com/sustainability/sustainability-topics/communities-and-indigenous-peoples/" TargetMode="External"/><Relationship Id="rId21" Type="http://schemas.openxmlformats.org/officeDocument/2006/relationships/hyperlink" Target="https://www.teck.com/sustainability/sustainability-topics/health-and-safety/" TargetMode="External"/><Relationship Id="rId34" Type="http://schemas.openxmlformats.org/officeDocument/2006/relationships/hyperlink" Target="https://www.teck.com/media/Political-Contributions-Policy.pdf" TargetMode="External"/><Relationship Id="rId7" Type="http://schemas.openxmlformats.org/officeDocument/2006/relationships/hyperlink" Target="https://www.teck.com/media/Code-of-Ethics.pdf" TargetMode="External"/><Relationship Id="rId12" Type="http://schemas.openxmlformats.org/officeDocument/2006/relationships/hyperlink" Target="https://www.teck.com/responsibility/sustainability-topics/water/water-quality-in-the-elk-valley/" TargetMode="External"/><Relationship Id="rId17" Type="http://schemas.openxmlformats.org/officeDocument/2006/relationships/hyperlink" Target="https://www.teck.com/media/Trail-Indium-ISO-9001-2015.pdf" TargetMode="External"/><Relationship Id="rId25" Type="http://schemas.openxmlformats.org/officeDocument/2006/relationships/hyperlink" Target="https://www.teck.com/media/Inclusion-and-Diversity-Policy.pdf" TargetMode="External"/><Relationship Id="rId33" Type="http://schemas.openxmlformats.org/officeDocument/2006/relationships/hyperlink" Target="https://www.teck.com/media/Human-Resources-Global-Policy%E2%80%93Harassment.pdf" TargetMode="External"/><Relationship Id="rId2" Type="http://schemas.openxmlformats.org/officeDocument/2006/relationships/hyperlink" Target="https://www.teck.com/media/Water-Policy.pdf" TargetMode="External"/><Relationship Id="rId16" Type="http://schemas.openxmlformats.org/officeDocument/2006/relationships/hyperlink" Target="https://www.teck.com/media/Trail-Germanium-ISO-9001-2015.pdf" TargetMode="External"/><Relationship Id="rId20" Type="http://schemas.openxmlformats.org/officeDocument/2006/relationships/hyperlink" Target="https://www.teck.com/media/Trail-Zinc-ISO-9001-2015.pdf" TargetMode="External"/><Relationship Id="rId29" Type="http://schemas.openxmlformats.org/officeDocument/2006/relationships/hyperlink" Target="https://www.teck.com/media/Human-Rights-Policy.pdf" TargetMode="External"/><Relationship Id="rId1" Type="http://schemas.openxmlformats.org/officeDocument/2006/relationships/hyperlink" Target="https://www.teck.com/sustainability/sustainability-topics/water/" TargetMode="External"/><Relationship Id="rId6" Type="http://schemas.openxmlformats.org/officeDocument/2006/relationships/hyperlink" Target="https://www.teck.com/sustainability/approach-to-responsibility/policies-and-commitments/policies/health,-safety,-environment-and-community-management-standards/" TargetMode="External"/><Relationship Id="rId11" Type="http://schemas.openxmlformats.org/officeDocument/2006/relationships/hyperlink" Target="https://www.teck.com/media/Tax-Policy.pdf" TargetMode="External"/><Relationship Id="rId24" Type="http://schemas.openxmlformats.org/officeDocument/2006/relationships/hyperlink" Target="https://www.teck.com/sustainability/sustainability-topics/our-people/" TargetMode="External"/><Relationship Id="rId32" Type="http://schemas.openxmlformats.org/officeDocument/2006/relationships/hyperlink" Target="https://www.teck.com/sustainability/sustainability-topics/climate-change/" TargetMode="External"/><Relationship Id="rId37" Type="http://schemas.openxmlformats.org/officeDocument/2006/relationships/drawing" Target="../drawings/drawing2.xml"/><Relationship Id="rId5" Type="http://schemas.openxmlformats.org/officeDocument/2006/relationships/hyperlink" Target="https://www.teck.com/sustainability/sustainability-topics/tailings-management/dam-safety-inspections/" TargetMode="External"/><Relationship Id="rId15" Type="http://schemas.openxmlformats.org/officeDocument/2006/relationships/hyperlink" Target="https://www.teck.com/products/data-sheets/" TargetMode="External"/><Relationship Id="rId23" Type="http://schemas.openxmlformats.org/officeDocument/2006/relationships/hyperlink" Target="https://www.teck.com/media/Health-and-Safety-Policy.pdf" TargetMode="External"/><Relationship Id="rId28" Type="http://schemas.openxmlformats.org/officeDocument/2006/relationships/hyperlink" Target="https://www.teck.com/media/Indigenous-Peoples-Policy.pdf" TargetMode="External"/><Relationship Id="rId36" Type="http://schemas.openxmlformats.org/officeDocument/2006/relationships/printerSettings" Target="../printerSettings/printerSettings2.bin"/><Relationship Id="rId10" Type="http://schemas.openxmlformats.org/officeDocument/2006/relationships/hyperlink" Target="https://www.teck.com/responsibility/sustainability-topics/biodiversity-and-reclamation/" TargetMode="External"/><Relationship Id="rId19" Type="http://schemas.openxmlformats.org/officeDocument/2006/relationships/hyperlink" Target="https://www.teck.com/media/Trail-Sulphur-ISO-9001-2015.pdf" TargetMode="External"/><Relationship Id="rId31" Type="http://schemas.openxmlformats.org/officeDocument/2006/relationships/hyperlink" Target="https://www.teck.com/media/Responsible-Mine-Closure-and-Reclamation.pdf" TargetMode="External"/><Relationship Id="rId4" Type="http://schemas.openxmlformats.org/officeDocument/2006/relationships/hyperlink" Target="https://www.teck.com/sustainability/sustainability-topics/tailings-management/" TargetMode="External"/><Relationship Id="rId9" Type="http://schemas.openxmlformats.org/officeDocument/2006/relationships/hyperlink" Target="https://www.teck.com/media/Anti-Bribery-and-Corruption-Compliance-Policy-and-Interpretation-Guide.pdf" TargetMode="External"/><Relationship Id="rId14" Type="http://schemas.openxmlformats.org/officeDocument/2006/relationships/hyperlink" Target="https://www.teck.com/products/data-sheets/" TargetMode="External"/><Relationship Id="rId22" Type="http://schemas.openxmlformats.org/officeDocument/2006/relationships/hyperlink" Target="https://www.teck.com/media/Teck's-Expectations-for-Suppliers-and-Contractors.pdf" TargetMode="External"/><Relationship Id="rId27" Type="http://schemas.openxmlformats.org/officeDocument/2006/relationships/hyperlink" Target="https://www.teck.com/sustainability/sustainability-topics/communities-and-indigenous-peoples/community-investment/" TargetMode="External"/><Relationship Id="rId30" Type="http://schemas.openxmlformats.org/officeDocument/2006/relationships/hyperlink" Target="https://www.teck.com/media/Teck-Climate-Change-Policy.pdf" TargetMode="External"/><Relationship Id="rId35" Type="http://schemas.openxmlformats.org/officeDocument/2006/relationships/hyperlink" Target="https://www.teck.com/sustainability/approach-to-responsibility/sustainability-approach-and-goals/" TargetMode="External"/><Relationship Id="rId8" Type="http://schemas.openxmlformats.org/officeDocument/2006/relationships/hyperlink" Target="https://www.teck.com/media/Code-of-Sustainable-Conduct.pdf" TargetMode="External"/><Relationship Id="rId3" Type="http://schemas.openxmlformats.org/officeDocument/2006/relationships/hyperlink" Target="https://www.teck.com/media/Teck_Climate_Change_Outlook_2021.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L33"/>
  <sheetViews>
    <sheetView showGridLines="0" tabSelected="1" zoomScaleNormal="100" workbookViewId="0"/>
  </sheetViews>
  <sheetFormatPr defaultColWidth="8.6640625" defaultRowHeight="14.4"/>
  <cols>
    <col min="6" max="6" width="74.33203125" customWidth="1"/>
  </cols>
  <sheetData>
    <row r="12" spans="1:6" ht="21" customHeight="1">
      <c r="A12" s="389"/>
      <c r="B12" s="390"/>
      <c r="C12" s="390"/>
      <c r="D12" s="390"/>
      <c r="E12" s="390"/>
      <c r="F12" s="390"/>
    </row>
    <row r="13" spans="1:6" ht="23.4">
      <c r="A13" s="391" t="s">
        <v>1071</v>
      </c>
      <c r="B13" s="390"/>
      <c r="C13" s="390"/>
      <c r="D13" s="390"/>
      <c r="E13" s="390"/>
      <c r="F13" s="390"/>
    </row>
    <row r="14" spans="1:6" ht="21.6" thickBot="1">
      <c r="A14" s="7"/>
    </row>
    <row r="15" spans="1:6" s="389" customFormat="1" ht="19.2" thickTop="1" thickBot="1">
      <c r="A15" s="387" t="s">
        <v>1072</v>
      </c>
      <c r="B15" s="388"/>
      <c r="C15" s="388"/>
      <c r="D15" s="388"/>
      <c r="E15" s="388"/>
      <c r="F15" s="388"/>
    </row>
    <row r="16" spans="1:6" ht="15" thickTop="1"/>
    <row r="17" spans="1:12" ht="49.95" customHeight="1">
      <c r="A17" s="904" t="s">
        <v>1073</v>
      </c>
      <c r="B17" s="904"/>
      <c r="C17" s="904"/>
      <c r="D17" s="904"/>
      <c r="E17" s="904"/>
      <c r="F17" s="904"/>
    </row>
    <row r="18" spans="1:12" ht="40.200000000000003" customHeight="1">
      <c r="A18" s="904" t="s">
        <v>0</v>
      </c>
      <c r="B18" s="904"/>
      <c r="C18" s="904"/>
      <c r="D18" s="904"/>
      <c r="E18" s="904"/>
      <c r="F18" s="904"/>
    </row>
    <row r="19" spans="1:12" ht="58.5" customHeight="1">
      <c r="A19" s="904" t="s">
        <v>1</v>
      </c>
      <c r="B19" s="904"/>
      <c r="C19" s="904"/>
      <c r="D19" s="904"/>
      <c r="E19" s="904"/>
      <c r="F19" s="904"/>
    </row>
    <row r="20" spans="1:12" ht="41.1" customHeight="1">
      <c r="A20" s="904" t="s">
        <v>2</v>
      </c>
      <c r="B20" s="904"/>
      <c r="C20" s="904"/>
      <c r="D20" s="904"/>
      <c r="E20" s="904"/>
      <c r="F20" s="904"/>
    </row>
    <row r="21" spans="1:12" ht="42.6" customHeight="1">
      <c r="A21" s="904" t="s">
        <v>3</v>
      </c>
      <c r="B21" s="904"/>
      <c r="C21" s="904"/>
      <c r="D21" s="904"/>
      <c r="E21" s="904"/>
      <c r="F21" s="904"/>
      <c r="L21" s="321"/>
    </row>
    <row r="22" spans="1:12" ht="34.950000000000003" customHeight="1">
      <c r="A22" s="904" t="s">
        <v>4</v>
      </c>
      <c r="B22" s="904"/>
      <c r="C22" s="904"/>
      <c r="D22" s="904"/>
      <c r="E22" s="904"/>
      <c r="F22" s="904"/>
    </row>
    <row r="23" spans="1:12" ht="16.350000000000001" customHeight="1">
      <c r="A23" s="320"/>
      <c r="B23" s="320"/>
      <c r="C23" s="320"/>
      <c r="D23" s="320"/>
      <c r="E23" s="320"/>
      <c r="F23" s="320"/>
    </row>
    <row r="24" spans="1:12" ht="18" customHeight="1">
      <c r="A24" s="905" t="s">
        <v>1074</v>
      </c>
      <c r="B24" s="905"/>
      <c r="C24" s="905"/>
      <c r="D24" s="905"/>
      <c r="E24" s="905"/>
      <c r="F24" s="905"/>
    </row>
    <row r="25" spans="1:12" ht="4.5" customHeight="1">
      <c r="A25" s="20"/>
      <c r="B25" s="20"/>
      <c r="C25" s="20"/>
      <c r="D25" s="20"/>
      <c r="E25" s="20"/>
      <c r="F25" s="20"/>
    </row>
    <row r="26" spans="1:12" ht="22.5" customHeight="1">
      <c r="A26" s="905" t="s">
        <v>1075</v>
      </c>
      <c r="B26" s="905"/>
      <c r="C26" s="905"/>
      <c r="D26" s="905"/>
      <c r="E26" s="905"/>
      <c r="F26" s="905"/>
    </row>
    <row r="27" spans="1:12" ht="3.75" customHeight="1">
      <c r="A27" s="392"/>
      <c r="B27" s="392"/>
      <c r="C27" s="392"/>
      <c r="D27" s="392"/>
      <c r="E27" s="392"/>
      <c r="F27" s="392"/>
    </row>
    <row r="28" spans="1:12" ht="20.25" customHeight="1">
      <c r="A28" s="905" t="s">
        <v>5</v>
      </c>
      <c r="B28" s="905"/>
      <c r="C28" s="905"/>
      <c r="D28" s="905"/>
      <c r="E28" s="905"/>
      <c r="F28" s="905"/>
    </row>
    <row r="29" spans="1:12" ht="38.700000000000003" customHeight="1"/>
    <row r="30" spans="1:12" ht="35.25" customHeight="1">
      <c r="A30" s="904" t="s">
        <v>6</v>
      </c>
      <c r="B30" s="904"/>
      <c r="C30" s="904"/>
      <c r="D30" s="904"/>
      <c r="E30" s="904"/>
      <c r="F30" s="904"/>
    </row>
    <row r="33" spans="1:1" ht="16.350000000000001" customHeight="1">
      <c r="A33" s="6" t="s">
        <v>1076</v>
      </c>
    </row>
  </sheetData>
  <sheetProtection algorithmName="SHA-512" hashValue="4fOItVwhbycdzeIiQ/uTmohnRejnxmwFWkWne6humxrc2W4aFgOwKYhTCEDPrwNE7R8BCZEqxh+PIFm7eXSkzw==" saltValue="pJOCYC/K/N/5oFWDN67COg==" spinCount="100000" sheet="1" objects="1" scenarios="1"/>
  <mergeCells count="10">
    <mergeCell ref="A17:F17"/>
    <mergeCell ref="A24:F24"/>
    <mergeCell ref="A26:F26"/>
    <mergeCell ref="A30:F30"/>
    <mergeCell ref="A28:F28"/>
    <mergeCell ref="A21:F21"/>
    <mergeCell ref="A19:F19"/>
    <mergeCell ref="A18:F18"/>
    <mergeCell ref="A22:F22"/>
    <mergeCell ref="A20:F20"/>
  </mergeCells>
  <hyperlinks>
    <hyperlink ref="A26:F26" r:id="rId1" display="See our 2022 Annual Report for a full set of financial and production data." xr:uid="{00000000-0004-0000-0000-000000000000}"/>
    <hyperlink ref="A28:F28" r:id="rId2" display="For management approach disclosures and additional context, please visit our Sustainability Disclosure Portal" xr:uid="{BFF1F2B9-574F-412D-A59F-EC4FB184A032}"/>
    <hyperlink ref="A24:F24" r:id="rId3" display="See our 2022 Sustainability Report for further details on our reporting methodology." xr:uid="{8F4586A9-1925-4639-8090-05855522F40A}"/>
  </hyperlinks>
  <pageMargins left="0.7" right="0.7" top="0.75" bottom="0.75" header="0.3" footer="0.3"/>
  <pageSetup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A8F65-1630-4B75-A7B6-2048F1DF1660}">
  <dimension ref="A1:V292"/>
  <sheetViews>
    <sheetView showGridLines="0" topLeftCell="A30" zoomScaleNormal="100" workbookViewId="0">
      <selection activeCell="A7" sqref="A7:XFD7"/>
    </sheetView>
  </sheetViews>
  <sheetFormatPr defaultColWidth="8.6640625" defaultRowHeight="14.4"/>
  <cols>
    <col min="1" max="1" width="27.5546875" customWidth="1"/>
    <col min="2" max="4" width="14.33203125" style="448" customWidth="1"/>
    <col min="5" max="16" width="14.33203125" customWidth="1"/>
  </cols>
  <sheetData>
    <row r="1" spans="1:17">
      <c r="E1" s="2"/>
    </row>
    <row r="7" spans="1:17" ht="21">
      <c r="A7" s="7" t="s">
        <v>1071</v>
      </c>
      <c r="B7" s="449"/>
      <c r="C7" s="449"/>
      <c r="D7" s="449"/>
    </row>
    <row r="8" spans="1:17" ht="21.6" thickBot="1">
      <c r="A8" s="7"/>
      <c r="B8" s="449"/>
      <c r="C8" s="449"/>
      <c r="D8" s="449"/>
    </row>
    <row r="9" spans="1:17" ht="20.399999999999999" thickTop="1" thickBot="1">
      <c r="A9" s="289" t="s">
        <v>1376</v>
      </c>
      <c r="B9" s="450"/>
      <c r="C9" s="450"/>
      <c r="D9" s="450"/>
      <c r="E9" s="288"/>
      <c r="F9" s="288"/>
      <c r="G9" s="288"/>
      <c r="H9" s="288"/>
      <c r="I9" s="288"/>
      <c r="J9" s="288"/>
      <c r="K9" s="288"/>
      <c r="L9" s="288"/>
      <c r="M9" s="288"/>
      <c r="N9" s="288"/>
      <c r="O9" s="288"/>
      <c r="P9" s="288"/>
    </row>
    <row r="10" spans="1:17" ht="18" thickTop="1">
      <c r="A10" s="18"/>
      <c r="B10" s="451"/>
      <c r="C10" s="451"/>
      <c r="D10" s="451"/>
      <c r="E10" s="17"/>
      <c r="F10" s="17"/>
      <c r="G10" s="17"/>
      <c r="H10" s="17"/>
      <c r="I10" s="17"/>
    </row>
    <row r="11" spans="1:17" ht="15.6">
      <c r="A11" s="227" t="s">
        <v>450</v>
      </c>
      <c r="B11" s="452"/>
      <c r="C11" s="452"/>
      <c r="D11" s="452"/>
      <c r="E11" s="17"/>
      <c r="F11" s="17"/>
      <c r="G11" s="17"/>
      <c r="H11" s="17"/>
      <c r="I11" s="17"/>
    </row>
    <row r="12" spans="1:17" ht="27.45" customHeight="1">
      <c r="A12" s="928" t="s">
        <v>451</v>
      </c>
      <c r="B12" s="928"/>
      <c r="C12" s="928"/>
      <c r="D12" s="928"/>
      <c r="E12" s="928"/>
      <c r="F12" s="928"/>
      <c r="G12" s="928"/>
      <c r="H12" s="928"/>
      <c r="I12" s="928"/>
      <c r="J12" s="928"/>
    </row>
    <row r="13" spans="1:17">
      <c r="A13" s="69" t="s">
        <v>452</v>
      </c>
      <c r="B13" s="453"/>
      <c r="C13" s="453"/>
      <c r="D13" s="453"/>
      <c r="E13" s="296"/>
      <c r="F13" s="296"/>
      <c r="G13" s="296"/>
      <c r="H13" s="296"/>
      <c r="I13" s="17"/>
    </row>
    <row r="15" spans="1:17" ht="16.2">
      <c r="A15" s="297" t="s">
        <v>1162</v>
      </c>
      <c r="B15" s="209"/>
      <c r="C15" s="209"/>
      <c r="D15" s="209"/>
      <c r="E15" s="219"/>
      <c r="F15" s="219"/>
    </row>
    <row r="16" spans="1:17">
      <c r="A16" s="53"/>
      <c r="B16" s="685"/>
      <c r="C16" s="684"/>
      <c r="D16" s="688">
        <v>2022</v>
      </c>
      <c r="E16" s="687"/>
      <c r="F16" s="819"/>
      <c r="G16" s="688">
        <v>2021</v>
      </c>
      <c r="H16" s="1046">
        <v>2020</v>
      </c>
      <c r="I16" s="1047"/>
      <c r="J16" s="1048">
        <v>2019</v>
      </c>
      <c r="K16" s="1049"/>
      <c r="L16" s="1048">
        <v>2018</v>
      </c>
      <c r="M16" s="1049"/>
      <c r="N16" s="1082">
        <v>2017</v>
      </c>
      <c r="O16" s="1047"/>
      <c r="P16" s="1048">
        <v>2016</v>
      </c>
      <c r="Q16" s="1049"/>
    </row>
    <row r="17" spans="1:17">
      <c r="A17" s="298" t="s">
        <v>453</v>
      </c>
      <c r="B17" s="730" t="s">
        <v>412</v>
      </c>
      <c r="C17" s="730" t="s">
        <v>413</v>
      </c>
      <c r="D17" s="730" t="s">
        <v>454</v>
      </c>
      <c r="E17" s="454" t="s">
        <v>412</v>
      </c>
      <c r="F17" s="454" t="s">
        <v>413</v>
      </c>
      <c r="G17" s="454" t="s">
        <v>454</v>
      </c>
      <c r="H17" s="299" t="s">
        <v>412</v>
      </c>
      <c r="I17" s="299" t="s">
        <v>413</v>
      </c>
      <c r="J17" s="299" t="s">
        <v>412</v>
      </c>
      <c r="K17" s="299" t="s">
        <v>413</v>
      </c>
      <c r="L17" s="299" t="s">
        <v>412</v>
      </c>
      <c r="M17" s="299" t="s">
        <v>413</v>
      </c>
      <c r="N17" s="299" t="s">
        <v>412</v>
      </c>
      <c r="O17" s="299" t="s">
        <v>413</v>
      </c>
      <c r="P17" s="300" t="s">
        <v>412</v>
      </c>
      <c r="Q17" s="300" t="s">
        <v>413</v>
      </c>
    </row>
    <row r="18" spans="1:17">
      <c r="A18" s="301" t="s">
        <v>455</v>
      </c>
      <c r="B18" s="731">
        <v>189</v>
      </c>
      <c r="C18" s="731">
        <v>323</v>
      </c>
      <c r="D18" s="731">
        <v>0</v>
      </c>
      <c r="E18" s="455">
        <v>133</v>
      </c>
      <c r="F18" s="455">
        <v>242</v>
      </c>
      <c r="G18" s="455">
        <v>0</v>
      </c>
      <c r="H18" s="108">
        <v>87</v>
      </c>
      <c r="I18" s="108">
        <v>211</v>
      </c>
      <c r="J18" s="108">
        <v>116</v>
      </c>
      <c r="K18" s="108">
        <v>262</v>
      </c>
      <c r="L18" s="108">
        <v>97</v>
      </c>
      <c r="M18" s="108">
        <v>278</v>
      </c>
      <c r="N18" s="81">
        <v>86</v>
      </c>
      <c r="O18" s="324">
        <v>231</v>
      </c>
      <c r="P18" s="302">
        <v>46</v>
      </c>
      <c r="Q18" s="303">
        <v>156</v>
      </c>
    </row>
    <row r="19" spans="1:17">
      <c r="A19" s="301" t="s">
        <v>456</v>
      </c>
      <c r="B19" s="732">
        <v>1038</v>
      </c>
      <c r="C19" s="732">
        <v>2104</v>
      </c>
      <c r="D19" s="731">
        <v>3</v>
      </c>
      <c r="E19" s="455">
        <v>742</v>
      </c>
      <c r="F19" s="456">
        <v>1872</v>
      </c>
      <c r="G19" s="455">
        <v>0</v>
      </c>
      <c r="H19" s="108">
        <v>640</v>
      </c>
      <c r="I19" s="304">
        <v>1767</v>
      </c>
      <c r="J19" s="108">
        <v>659</v>
      </c>
      <c r="K19" s="304">
        <v>1876</v>
      </c>
      <c r="L19" s="108">
        <v>620</v>
      </c>
      <c r="M19" s="108">
        <v>1950</v>
      </c>
      <c r="N19" s="324">
        <v>511</v>
      </c>
      <c r="O19" s="83">
        <v>1883</v>
      </c>
      <c r="P19" s="302">
        <v>436</v>
      </c>
      <c r="Q19" s="303">
        <v>1772</v>
      </c>
    </row>
    <row r="20" spans="1:17">
      <c r="A20" s="301" t="s">
        <v>457</v>
      </c>
      <c r="B20" s="731">
        <v>985</v>
      </c>
      <c r="C20" s="732">
        <v>3109</v>
      </c>
      <c r="D20" s="731">
        <v>4</v>
      </c>
      <c r="E20" s="455">
        <v>790</v>
      </c>
      <c r="F20" s="456">
        <v>2831</v>
      </c>
      <c r="G20" s="455">
        <v>1</v>
      </c>
      <c r="H20" s="108">
        <v>666</v>
      </c>
      <c r="I20" s="304">
        <v>2614</v>
      </c>
      <c r="J20" s="108">
        <v>648</v>
      </c>
      <c r="K20" s="304">
        <v>2532</v>
      </c>
      <c r="L20" s="108">
        <v>615</v>
      </c>
      <c r="M20" s="108">
        <v>2571</v>
      </c>
      <c r="N20" s="324">
        <v>487</v>
      </c>
      <c r="O20" s="83">
        <v>2411</v>
      </c>
      <c r="P20" s="302">
        <v>412</v>
      </c>
      <c r="Q20" s="303">
        <v>2332</v>
      </c>
    </row>
    <row r="21" spans="1:17">
      <c r="A21" s="301" t="s">
        <v>458</v>
      </c>
      <c r="B21" s="731">
        <v>557</v>
      </c>
      <c r="C21" s="732">
        <v>2502</v>
      </c>
      <c r="D21" s="731">
        <v>2</v>
      </c>
      <c r="E21" s="455">
        <v>463</v>
      </c>
      <c r="F21" s="456">
        <v>2309</v>
      </c>
      <c r="G21" s="455">
        <v>0</v>
      </c>
      <c r="H21" s="108">
        <v>429</v>
      </c>
      <c r="I21" s="304">
        <v>2183</v>
      </c>
      <c r="J21" s="108">
        <v>433</v>
      </c>
      <c r="K21" s="304">
        <v>2142</v>
      </c>
      <c r="L21" s="108">
        <v>434</v>
      </c>
      <c r="M21" s="108">
        <v>2137</v>
      </c>
      <c r="N21" s="324">
        <v>401</v>
      </c>
      <c r="O21" s="83">
        <v>2113</v>
      </c>
      <c r="P21" s="302">
        <v>359</v>
      </c>
      <c r="Q21" s="303">
        <v>2116</v>
      </c>
    </row>
    <row r="22" spans="1:17">
      <c r="A22" s="301" t="s">
        <v>459</v>
      </c>
      <c r="B22" s="731">
        <v>266</v>
      </c>
      <c r="C22" s="732">
        <v>1494</v>
      </c>
      <c r="D22" s="731">
        <v>1</v>
      </c>
      <c r="E22" s="455">
        <v>244</v>
      </c>
      <c r="F22" s="456">
        <v>1468</v>
      </c>
      <c r="G22" s="455">
        <v>0</v>
      </c>
      <c r="H22" s="108">
        <v>234</v>
      </c>
      <c r="I22" s="304">
        <v>1448</v>
      </c>
      <c r="J22" s="108">
        <v>206</v>
      </c>
      <c r="K22" s="304">
        <v>1572</v>
      </c>
      <c r="L22" s="108">
        <v>197</v>
      </c>
      <c r="M22" s="108">
        <v>1660</v>
      </c>
      <c r="N22" s="324">
        <v>177</v>
      </c>
      <c r="O22" s="83">
        <v>1675</v>
      </c>
      <c r="P22" s="302">
        <v>185</v>
      </c>
      <c r="Q22" s="303">
        <v>1807</v>
      </c>
    </row>
    <row r="23" spans="1:17">
      <c r="A23" s="301" t="s">
        <v>460</v>
      </c>
      <c r="B23" s="731">
        <v>13</v>
      </c>
      <c r="C23" s="731">
        <v>173</v>
      </c>
      <c r="D23" s="731">
        <v>0</v>
      </c>
      <c r="E23" s="455">
        <v>13</v>
      </c>
      <c r="F23" s="455">
        <v>172</v>
      </c>
      <c r="G23" s="455">
        <v>0</v>
      </c>
      <c r="H23" s="108">
        <v>12</v>
      </c>
      <c r="I23" s="108">
        <v>161</v>
      </c>
      <c r="J23" s="108">
        <v>18</v>
      </c>
      <c r="K23" s="108">
        <v>149</v>
      </c>
      <c r="L23" s="108">
        <v>16</v>
      </c>
      <c r="M23" s="108">
        <v>135</v>
      </c>
      <c r="N23" s="324">
        <v>16</v>
      </c>
      <c r="O23" s="324">
        <v>118</v>
      </c>
      <c r="P23" s="302">
        <v>14</v>
      </c>
      <c r="Q23" s="303">
        <v>164</v>
      </c>
    </row>
    <row r="24" spans="1:17">
      <c r="A24" s="495" t="s">
        <v>58</v>
      </c>
      <c r="B24" s="733">
        <v>3048</v>
      </c>
      <c r="C24" s="733">
        <v>9705</v>
      </c>
      <c r="D24" s="733">
        <v>10</v>
      </c>
      <c r="E24" s="457">
        <f>SUM(E18:E23)</f>
        <v>2385</v>
      </c>
      <c r="F24" s="457">
        <f>SUM(F18:F23)</f>
        <v>8894</v>
      </c>
      <c r="G24" s="457">
        <f>SUM(G18:G23)</f>
        <v>1</v>
      </c>
      <c r="H24" s="457">
        <f>SUM(H18:H23)</f>
        <v>2068</v>
      </c>
      <c r="I24" s="457">
        <f>SUM(I18:I23)</f>
        <v>8384</v>
      </c>
      <c r="J24" s="457">
        <f t="shared" ref="J24:K24" si="0">SUM(J18:J23)</f>
        <v>2080</v>
      </c>
      <c r="K24" s="457">
        <f t="shared" si="0"/>
        <v>8533</v>
      </c>
      <c r="L24" s="457">
        <f t="shared" ref="L24" si="1">SUM(L18:L23)</f>
        <v>1979</v>
      </c>
      <c r="M24" s="457">
        <f t="shared" ref="M24" si="2">SUM(M18:M23)</f>
        <v>8731</v>
      </c>
      <c r="N24" s="28">
        <f>SUM(N18:N23)</f>
        <v>1678</v>
      </c>
      <c r="O24" s="28">
        <v>8431</v>
      </c>
      <c r="P24" s="305">
        <f>SUM(P18:P23)</f>
        <v>1452</v>
      </c>
      <c r="Q24" s="306">
        <f>SUM(Q18:Q23)</f>
        <v>8347</v>
      </c>
    </row>
    <row r="25" spans="1:17">
      <c r="A25" s="458" t="s">
        <v>461</v>
      </c>
      <c r="B25" s="459"/>
      <c r="C25" s="459"/>
      <c r="D25" s="209"/>
      <c r="E25" s="460"/>
      <c r="F25" s="460"/>
      <c r="G25" s="461"/>
      <c r="H25" s="461"/>
      <c r="I25" s="461"/>
      <c r="J25" s="461"/>
      <c r="K25" s="206"/>
      <c r="L25" s="206"/>
      <c r="M25" s="460"/>
      <c r="N25" s="460"/>
      <c r="O25" s="461"/>
      <c r="P25" s="461"/>
    </row>
    <row r="26" spans="1:17">
      <c r="A26" s="462"/>
      <c r="B26" s="463"/>
      <c r="C26" s="463"/>
      <c r="D26" s="463"/>
      <c r="E26" s="462"/>
      <c r="F26" s="462"/>
      <c r="G26" s="462"/>
      <c r="H26" s="462"/>
      <c r="I26" s="462"/>
    </row>
    <row r="27" spans="1:17">
      <c r="A27" s="297" t="s">
        <v>1089</v>
      </c>
      <c r="B27" s="209"/>
      <c r="C27" s="209"/>
      <c r="D27" s="209"/>
      <c r="E27" s="219"/>
      <c r="F27" s="219"/>
      <c r="G27" s="219"/>
      <c r="H27" s="219"/>
    </row>
    <row r="28" spans="1:17">
      <c r="A28" s="464" t="s">
        <v>462</v>
      </c>
      <c r="B28" s="464">
        <v>2022</v>
      </c>
      <c r="C28" s="465">
        <v>2021</v>
      </c>
      <c r="D28" s="52">
        <v>2020</v>
      </c>
      <c r="E28" s="52">
        <v>2019</v>
      </c>
      <c r="F28" s="52">
        <v>2018</v>
      </c>
      <c r="G28" s="52">
        <v>2017</v>
      </c>
      <c r="H28" s="488">
        <v>2016</v>
      </c>
      <c r="I28" s="189"/>
    </row>
    <row r="29" spans="1:17" ht="27">
      <c r="A29" s="466" t="s">
        <v>463</v>
      </c>
      <c r="B29" s="711">
        <v>86</v>
      </c>
      <c r="C29" s="29">
        <v>150</v>
      </c>
      <c r="D29" s="384">
        <v>144</v>
      </c>
      <c r="E29" s="384">
        <v>146</v>
      </c>
      <c r="F29" s="384">
        <v>138</v>
      </c>
      <c r="G29" s="29">
        <v>127</v>
      </c>
      <c r="H29" s="467">
        <v>121</v>
      </c>
      <c r="I29" s="189"/>
    </row>
    <row r="30" spans="1:17">
      <c r="A30" s="468" t="s">
        <v>464</v>
      </c>
      <c r="B30" s="735">
        <v>1073</v>
      </c>
      <c r="C30" s="469">
        <v>867</v>
      </c>
      <c r="D30" s="384">
        <v>770</v>
      </c>
      <c r="E30" s="384">
        <v>758</v>
      </c>
      <c r="F30" s="384">
        <v>678</v>
      </c>
      <c r="G30" s="29">
        <v>619</v>
      </c>
      <c r="H30" s="467">
        <v>586</v>
      </c>
      <c r="I30" s="189"/>
    </row>
    <row r="31" spans="1:17">
      <c r="A31" s="468" t="s">
        <v>465</v>
      </c>
      <c r="B31" s="735">
        <v>2346</v>
      </c>
      <c r="C31" s="432">
        <v>1906</v>
      </c>
      <c r="D31" s="384">
        <v>1558</v>
      </c>
      <c r="E31" s="384">
        <v>1363</v>
      </c>
      <c r="F31" s="384">
        <v>1233</v>
      </c>
      <c r="G31" s="200">
        <v>1055</v>
      </c>
      <c r="H31" s="467">
        <v>1001</v>
      </c>
      <c r="I31" s="189"/>
      <c r="M31" s="325"/>
      <c r="N31" s="325"/>
    </row>
    <row r="32" spans="1:17">
      <c r="A32" s="468" t="s">
        <v>466</v>
      </c>
      <c r="B32" s="735">
        <v>1679</v>
      </c>
      <c r="C32" s="432">
        <v>1285</v>
      </c>
      <c r="D32" s="384">
        <v>1187</v>
      </c>
      <c r="E32" s="384">
        <v>1230</v>
      </c>
      <c r="F32" s="384">
        <v>1167</v>
      </c>
      <c r="G32" s="200">
        <v>1082</v>
      </c>
      <c r="H32" s="467">
        <v>1046</v>
      </c>
      <c r="I32" s="189"/>
      <c r="M32" s="325"/>
      <c r="N32" s="325"/>
      <c r="O32" s="161"/>
    </row>
    <row r="33" spans="1:16">
      <c r="A33" s="468" t="s">
        <v>467</v>
      </c>
      <c r="B33" s="734">
        <v>445</v>
      </c>
      <c r="C33" s="469">
        <v>370</v>
      </c>
      <c r="D33" s="384">
        <v>295</v>
      </c>
      <c r="E33" s="384">
        <v>346</v>
      </c>
      <c r="F33" s="384">
        <v>368</v>
      </c>
      <c r="G33" s="29">
        <v>358</v>
      </c>
      <c r="H33" s="467">
        <v>337</v>
      </c>
      <c r="I33" s="189"/>
      <c r="M33" s="325"/>
      <c r="N33" s="325"/>
      <c r="O33" s="326"/>
    </row>
    <row r="34" spans="1:16">
      <c r="A34" s="468" t="s">
        <v>468</v>
      </c>
      <c r="B34" s="735">
        <v>7134</v>
      </c>
      <c r="C34" s="432">
        <v>6702</v>
      </c>
      <c r="D34" s="384">
        <v>6498</v>
      </c>
      <c r="E34" s="384">
        <v>6770</v>
      </c>
      <c r="F34" s="384">
        <v>7126</v>
      </c>
      <c r="G34" s="200">
        <v>6868</v>
      </c>
      <c r="H34" s="467">
        <v>6708</v>
      </c>
      <c r="I34" s="189"/>
      <c r="M34" s="325"/>
      <c r="N34" s="325"/>
      <c r="O34" s="326"/>
    </row>
    <row r="35" spans="1:16">
      <c r="A35" s="300" t="s">
        <v>58</v>
      </c>
      <c r="B35" s="736">
        <v>12763</v>
      </c>
      <c r="C35" s="438">
        <v>11280</v>
      </c>
      <c r="D35" s="414">
        <f>SUM(D29:D34)</f>
        <v>10452</v>
      </c>
      <c r="E35" s="414">
        <f>SUM(E29:E34)</f>
        <v>10613</v>
      </c>
      <c r="F35" s="414">
        <v>10710</v>
      </c>
      <c r="G35" s="234">
        <v>10109</v>
      </c>
      <c r="H35" s="470">
        <v>9799</v>
      </c>
      <c r="I35" s="189"/>
      <c r="M35" s="325"/>
      <c r="N35" s="325"/>
      <c r="O35" s="326"/>
    </row>
    <row r="36" spans="1:16">
      <c r="A36" s="209"/>
      <c r="B36" s="209"/>
      <c r="C36" s="209"/>
      <c r="D36" s="209"/>
      <c r="E36" s="471"/>
      <c r="F36" s="471"/>
      <c r="G36" s="471"/>
      <c r="H36" s="472"/>
      <c r="I36" s="473"/>
      <c r="N36" s="325"/>
      <c r="O36" s="325"/>
      <c r="P36" s="326"/>
    </row>
    <row r="37" spans="1:16">
      <c r="A37" s="520" t="s">
        <v>469</v>
      </c>
      <c r="B37" s="474"/>
      <c r="C37" s="474"/>
      <c r="D37" s="474"/>
      <c r="E37" s="90"/>
      <c r="F37" s="90"/>
      <c r="G37" s="90"/>
      <c r="H37" s="90"/>
    </row>
    <row r="38" spans="1:16">
      <c r="A38" s="1076"/>
      <c r="B38" s="1078">
        <v>2022</v>
      </c>
      <c r="C38" s="1078"/>
      <c r="D38" s="1078"/>
      <c r="E38" s="1078"/>
      <c r="F38" s="1078">
        <v>2021</v>
      </c>
      <c r="G38" s="1078"/>
      <c r="H38" s="1078"/>
      <c r="I38" s="1078"/>
      <c r="J38" s="1078">
        <v>2020</v>
      </c>
      <c r="K38" s="1078"/>
      <c r="L38" s="1078"/>
      <c r="M38" s="1078">
        <v>2019</v>
      </c>
      <c r="N38" s="1078"/>
      <c r="O38" s="1078"/>
    </row>
    <row r="39" spans="1:16">
      <c r="A39" s="1077"/>
      <c r="B39" s="480" t="s">
        <v>412</v>
      </c>
      <c r="C39" s="480" t="s">
        <v>413</v>
      </c>
      <c r="D39" s="480" t="s">
        <v>454</v>
      </c>
      <c r="E39" s="480" t="s">
        <v>58</v>
      </c>
      <c r="F39" s="480" t="s">
        <v>412</v>
      </c>
      <c r="G39" s="480" t="s">
        <v>413</v>
      </c>
      <c r="H39" s="480" t="s">
        <v>454</v>
      </c>
      <c r="I39" s="480" t="s">
        <v>58</v>
      </c>
      <c r="J39" s="123" t="s">
        <v>412</v>
      </c>
      <c r="K39" s="123" t="s">
        <v>413</v>
      </c>
      <c r="L39" s="123" t="s">
        <v>58</v>
      </c>
      <c r="M39" s="123" t="s">
        <v>412</v>
      </c>
      <c r="N39" s="123" t="s">
        <v>413</v>
      </c>
      <c r="O39" s="123" t="s">
        <v>58</v>
      </c>
    </row>
    <row r="40" spans="1:16">
      <c r="A40" s="124" t="s">
        <v>470</v>
      </c>
      <c r="B40" s="57">
        <v>234</v>
      </c>
      <c r="C40" s="57">
        <v>400</v>
      </c>
      <c r="D40" s="57">
        <v>0</v>
      </c>
      <c r="E40" s="57">
        <f>SUM(B40:D40)</f>
        <v>634</v>
      </c>
      <c r="F40" s="125">
        <v>237</v>
      </c>
      <c r="G40" s="125">
        <v>419</v>
      </c>
      <c r="H40" s="125">
        <v>0</v>
      </c>
      <c r="I40" s="125">
        <v>656</v>
      </c>
      <c r="J40" s="125">
        <v>176</v>
      </c>
      <c r="K40" s="125">
        <v>274</v>
      </c>
      <c r="L40" s="37">
        <f>SUM(J40:K40)</f>
        <v>450</v>
      </c>
      <c r="M40" s="125">
        <v>199</v>
      </c>
      <c r="N40" s="125">
        <v>293</v>
      </c>
      <c r="O40" s="37">
        <f>SUM(M40:N40)</f>
        <v>492</v>
      </c>
    </row>
    <row r="41" spans="1:16">
      <c r="A41" s="124" t="s">
        <v>471</v>
      </c>
      <c r="B41" s="57">
        <v>2814</v>
      </c>
      <c r="C41" s="57">
        <v>9305</v>
      </c>
      <c r="D41" s="57">
        <v>10</v>
      </c>
      <c r="E41" s="57">
        <f>SUM(B41:D41)</f>
        <v>12129</v>
      </c>
      <c r="F41" s="125">
        <v>2148</v>
      </c>
      <c r="G41" s="125">
        <v>8475</v>
      </c>
      <c r="H41" s="125">
        <v>1</v>
      </c>
      <c r="I41" s="125">
        <v>10624</v>
      </c>
      <c r="J41" s="125">
        <v>1892</v>
      </c>
      <c r="K41" s="125">
        <v>8110</v>
      </c>
      <c r="L41" s="37">
        <f t="shared" ref="L41" si="3">SUM(J41:K41)</f>
        <v>10002</v>
      </c>
      <c r="M41" s="125">
        <v>1881</v>
      </c>
      <c r="N41" s="125">
        <v>8240</v>
      </c>
      <c r="O41" s="37">
        <f t="shared" ref="O41:O42" si="4">SUM(M41:N41)</f>
        <v>10121</v>
      </c>
    </row>
    <row r="42" spans="1:16">
      <c r="A42" s="126" t="s">
        <v>58</v>
      </c>
      <c r="B42" s="59">
        <f>SUM(B40:B41)</f>
        <v>3048</v>
      </c>
      <c r="C42" s="59">
        <f>SUM(C40:C41)</f>
        <v>9705</v>
      </c>
      <c r="D42" s="59">
        <v>10</v>
      </c>
      <c r="E42" s="775">
        <f>SUM(B42:D42)</f>
        <v>12763</v>
      </c>
      <c r="F42" s="126">
        <v>2385</v>
      </c>
      <c r="G42" s="126">
        <v>8894</v>
      </c>
      <c r="H42" s="126">
        <v>1</v>
      </c>
      <c r="I42" s="126">
        <v>11280</v>
      </c>
      <c r="J42" s="126">
        <f>SUM(J40:J41)</f>
        <v>2068</v>
      </c>
      <c r="K42" s="126">
        <f>SUM(K40:K41)</f>
        <v>8384</v>
      </c>
      <c r="L42" s="37">
        <f>SUM(J42:K42)</f>
        <v>10452</v>
      </c>
      <c r="M42" s="126">
        <f>SUM(M40:M41)</f>
        <v>2080</v>
      </c>
      <c r="N42" s="126">
        <f>SUM(N40:N41)</f>
        <v>8533</v>
      </c>
      <c r="O42" s="37">
        <f t="shared" si="4"/>
        <v>10613</v>
      </c>
    </row>
    <row r="43" spans="1:16">
      <c r="A43" s="127"/>
      <c r="B43" s="409"/>
      <c r="C43" s="409"/>
      <c r="D43" s="409"/>
      <c r="E43" s="127"/>
      <c r="F43" s="127"/>
      <c r="G43" s="127"/>
      <c r="H43" s="90"/>
      <c r="I43" s="314"/>
    </row>
    <row r="44" spans="1:16">
      <c r="A44" s="558" t="s">
        <v>472</v>
      </c>
      <c r="B44" s="475"/>
      <c r="C44" s="475"/>
      <c r="D44" s="475"/>
      <c r="E44" s="127"/>
      <c r="F44" s="127"/>
      <c r="G44" s="127"/>
      <c r="H44" s="90"/>
      <c r="I44" s="314"/>
    </row>
    <row r="45" spans="1:16">
      <c r="A45" s="476"/>
      <c r="B45" s="477"/>
      <c r="C45" s="478"/>
      <c r="D45" s="479">
        <v>2022</v>
      </c>
      <c r="E45" s="477"/>
      <c r="F45" s="478"/>
      <c r="G45" s="479">
        <v>2021</v>
      </c>
      <c r="H45" s="1079">
        <v>2020</v>
      </c>
      <c r="I45" s="1079"/>
      <c r="J45" s="1080"/>
      <c r="K45" s="1081">
        <v>2019</v>
      </c>
      <c r="L45" s="1079"/>
      <c r="M45" s="1080"/>
    </row>
    <row r="46" spans="1:16">
      <c r="A46" s="122"/>
      <c r="B46" s="559" t="s">
        <v>470</v>
      </c>
      <c r="C46" s="480" t="s">
        <v>471</v>
      </c>
      <c r="D46" s="480" t="s">
        <v>58</v>
      </c>
      <c r="E46" s="559" t="s">
        <v>470</v>
      </c>
      <c r="F46" s="480" t="s">
        <v>471</v>
      </c>
      <c r="G46" s="480" t="s">
        <v>58</v>
      </c>
      <c r="H46" s="123" t="s">
        <v>470</v>
      </c>
      <c r="I46" s="123" t="s">
        <v>471</v>
      </c>
      <c r="J46" s="123" t="s">
        <v>58</v>
      </c>
      <c r="K46" s="123" t="s">
        <v>470</v>
      </c>
      <c r="L46" s="123" t="s">
        <v>471</v>
      </c>
      <c r="M46" s="123" t="s">
        <v>58</v>
      </c>
    </row>
    <row r="47" spans="1:16">
      <c r="A47" s="124" t="s">
        <v>473</v>
      </c>
      <c r="B47" s="777">
        <v>0</v>
      </c>
      <c r="C47" s="777">
        <v>1</v>
      </c>
      <c r="D47" s="777">
        <v>1</v>
      </c>
      <c r="E47" s="125">
        <v>0</v>
      </c>
      <c r="F47" s="125">
        <v>1</v>
      </c>
      <c r="G47" s="125">
        <v>1</v>
      </c>
      <c r="H47" s="125">
        <v>0</v>
      </c>
      <c r="I47" s="125">
        <v>1</v>
      </c>
      <c r="J47" s="125">
        <f>SUM(H47:I47)</f>
        <v>1</v>
      </c>
      <c r="K47" s="125">
        <v>0</v>
      </c>
      <c r="L47" s="125">
        <v>1</v>
      </c>
      <c r="M47" s="125">
        <f>SUM(K47:L47)</f>
        <v>1</v>
      </c>
    </row>
    <row r="48" spans="1:16">
      <c r="A48" s="124" t="s">
        <v>474</v>
      </c>
      <c r="B48" s="777">
        <v>0</v>
      </c>
      <c r="C48" s="777">
        <v>14</v>
      </c>
      <c r="D48" s="777">
        <v>14</v>
      </c>
      <c r="E48" s="125">
        <v>0</v>
      </c>
      <c r="F48" s="125">
        <v>14</v>
      </c>
      <c r="G48" s="125">
        <v>14</v>
      </c>
      <c r="H48" s="125">
        <v>0</v>
      </c>
      <c r="I48" s="125">
        <v>15</v>
      </c>
      <c r="J48" s="125">
        <f t="shared" ref="J48:J60" si="5">SUM(H48:I48)</f>
        <v>15</v>
      </c>
      <c r="K48" s="125">
        <v>0</v>
      </c>
      <c r="L48" s="125">
        <v>15</v>
      </c>
      <c r="M48" s="125">
        <f t="shared" ref="M48:M57" si="6">SUM(K48:L48)</f>
        <v>15</v>
      </c>
    </row>
    <row r="49" spans="1:13">
      <c r="A49" s="124" t="s">
        <v>475</v>
      </c>
      <c r="B49" s="777">
        <v>0</v>
      </c>
      <c r="C49" s="777">
        <v>1</v>
      </c>
      <c r="D49" s="777">
        <v>1</v>
      </c>
      <c r="E49" s="125">
        <v>0</v>
      </c>
      <c r="F49" s="125">
        <v>1</v>
      </c>
      <c r="G49" s="125">
        <v>1</v>
      </c>
      <c r="H49" s="125">
        <v>0</v>
      </c>
      <c r="I49" s="125">
        <v>1</v>
      </c>
      <c r="J49" s="125">
        <f t="shared" si="5"/>
        <v>1</v>
      </c>
      <c r="K49" s="125">
        <v>0</v>
      </c>
      <c r="L49" s="125">
        <v>1</v>
      </c>
      <c r="M49" s="125">
        <f t="shared" si="6"/>
        <v>1</v>
      </c>
    </row>
    <row r="50" spans="1:13">
      <c r="A50" s="124" t="s">
        <v>476</v>
      </c>
      <c r="B50" s="777">
        <v>4</v>
      </c>
      <c r="C50" s="777">
        <v>15</v>
      </c>
      <c r="D50" s="777">
        <v>19</v>
      </c>
      <c r="E50" s="125">
        <v>3</v>
      </c>
      <c r="F50" s="125">
        <v>15</v>
      </c>
      <c r="G50" s="125">
        <v>18</v>
      </c>
      <c r="H50" s="125">
        <v>1</v>
      </c>
      <c r="I50" s="125">
        <v>17</v>
      </c>
      <c r="J50" s="125">
        <f t="shared" si="5"/>
        <v>18</v>
      </c>
      <c r="K50" s="125">
        <v>0</v>
      </c>
      <c r="L50" s="125">
        <v>18</v>
      </c>
      <c r="M50" s="125">
        <f t="shared" si="6"/>
        <v>18</v>
      </c>
    </row>
    <row r="51" spans="1:13">
      <c r="A51" s="124" t="s">
        <v>477</v>
      </c>
      <c r="B51" s="777">
        <v>3</v>
      </c>
      <c r="C51" s="777">
        <v>21</v>
      </c>
      <c r="D51" s="777">
        <v>24</v>
      </c>
      <c r="E51" s="125">
        <v>3</v>
      </c>
      <c r="F51" s="125">
        <v>17</v>
      </c>
      <c r="G51" s="125">
        <v>20</v>
      </c>
      <c r="H51" s="125">
        <v>3</v>
      </c>
      <c r="I51" s="125">
        <v>13</v>
      </c>
      <c r="J51" s="125">
        <f t="shared" si="5"/>
        <v>16</v>
      </c>
      <c r="K51" s="125">
        <v>2</v>
      </c>
      <c r="L51" s="125">
        <v>17</v>
      </c>
      <c r="M51" s="125">
        <f t="shared" si="6"/>
        <v>19</v>
      </c>
    </row>
    <row r="52" spans="1:13">
      <c r="A52" s="124" t="s">
        <v>478</v>
      </c>
      <c r="B52" s="777">
        <v>2</v>
      </c>
      <c r="C52" s="777">
        <v>9</v>
      </c>
      <c r="D52" s="777">
        <v>11</v>
      </c>
      <c r="E52" s="125">
        <v>4</v>
      </c>
      <c r="F52" s="125">
        <v>12</v>
      </c>
      <c r="G52" s="125">
        <v>16</v>
      </c>
      <c r="H52" s="125">
        <v>5</v>
      </c>
      <c r="I52" s="125">
        <v>10</v>
      </c>
      <c r="J52" s="125">
        <f t="shared" si="5"/>
        <v>15</v>
      </c>
      <c r="K52" s="125">
        <v>6</v>
      </c>
      <c r="L52" s="125">
        <v>11</v>
      </c>
      <c r="M52" s="125">
        <f t="shared" si="6"/>
        <v>17</v>
      </c>
    </row>
    <row r="53" spans="1:13">
      <c r="A53" s="124" t="s">
        <v>258</v>
      </c>
      <c r="B53" s="777">
        <v>508</v>
      </c>
      <c r="C53" s="777">
        <v>8807</v>
      </c>
      <c r="D53" s="777">
        <v>9315</v>
      </c>
      <c r="E53" s="125">
        <v>567</v>
      </c>
      <c r="F53" s="125">
        <v>8220</v>
      </c>
      <c r="G53" s="125">
        <v>8787</v>
      </c>
      <c r="H53" s="125">
        <v>405</v>
      </c>
      <c r="I53" s="125">
        <v>7891</v>
      </c>
      <c r="J53" s="125">
        <f t="shared" si="5"/>
        <v>8296</v>
      </c>
      <c r="K53" s="125">
        <v>402</v>
      </c>
      <c r="L53" s="125">
        <v>8013</v>
      </c>
      <c r="M53" s="125">
        <f t="shared" si="6"/>
        <v>8415</v>
      </c>
    </row>
    <row r="54" spans="1:13">
      <c r="A54" s="124" t="s">
        <v>479</v>
      </c>
      <c r="B54" s="777">
        <v>12</v>
      </c>
      <c r="C54" s="777">
        <v>43</v>
      </c>
      <c r="D54" s="777">
        <v>55</v>
      </c>
      <c r="E54" s="125">
        <v>9</v>
      </c>
      <c r="F54" s="125">
        <v>25</v>
      </c>
      <c r="G54" s="125">
        <v>34</v>
      </c>
      <c r="H54" s="125">
        <v>0</v>
      </c>
      <c r="I54" s="125">
        <v>7</v>
      </c>
      <c r="J54" s="125">
        <f t="shared" si="5"/>
        <v>7</v>
      </c>
      <c r="K54" s="125">
        <v>0</v>
      </c>
      <c r="L54" s="125">
        <v>7</v>
      </c>
      <c r="M54" s="125">
        <f t="shared" si="6"/>
        <v>7</v>
      </c>
    </row>
    <row r="55" spans="1:13">
      <c r="A55" s="124" t="s">
        <v>480</v>
      </c>
      <c r="B55" s="777">
        <v>78</v>
      </c>
      <c r="C55" s="777">
        <v>670</v>
      </c>
      <c r="D55" s="777">
        <v>748</v>
      </c>
      <c r="E55" s="125">
        <v>58</v>
      </c>
      <c r="F55" s="125">
        <v>631</v>
      </c>
      <c r="G55" s="125">
        <v>689</v>
      </c>
      <c r="H55" s="125">
        <v>33</v>
      </c>
      <c r="I55" s="125">
        <v>610</v>
      </c>
      <c r="J55" s="125">
        <f t="shared" si="5"/>
        <v>643</v>
      </c>
      <c r="K55" s="125">
        <v>51</v>
      </c>
      <c r="L55" s="125">
        <v>604</v>
      </c>
      <c r="M55" s="125">
        <f t="shared" si="6"/>
        <v>655</v>
      </c>
    </row>
    <row r="56" spans="1:13">
      <c r="A56" s="124" t="s">
        <v>273</v>
      </c>
      <c r="B56" s="777">
        <v>26</v>
      </c>
      <c r="C56" s="777">
        <v>2511</v>
      </c>
      <c r="D56" s="777">
        <v>2537</v>
      </c>
      <c r="E56" s="125">
        <v>11</v>
      </c>
      <c r="F56" s="125">
        <v>1663</v>
      </c>
      <c r="G56" s="125">
        <v>1674</v>
      </c>
      <c r="H56" s="125">
        <v>0</v>
      </c>
      <c r="I56" s="125">
        <v>1416</v>
      </c>
      <c r="J56" s="125">
        <f t="shared" si="5"/>
        <v>1416</v>
      </c>
      <c r="K56" s="125">
        <v>27</v>
      </c>
      <c r="L56" s="125">
        <v>1408</v>
      </c>
      <c r="M56" s="125">
        <f t="shared" si="6"/>
        <v>1435</v>
      </c>
    </row>
    <row r="57" spans="1:13">
      <c r="A57" s="124" t="s">
        <v>481</v>
      </c>
      <c r="B57" s="777">
        <v>1</v>
      </c>
      <c r="C57" s="777">
        <v>26</v>
      </c>
      <c r="D57" s="777">
        <v>27</v>
      </c>
      <c r="E57" s="125">
        <v>1</v>
      </c>
      <c r="F57" s="125">
        <v>25</v>
      </c>
      <c r="G57" s="125">
        <v>26</v>
      </c>
      <c r="H57" s="125">
        <v>3</v>
      </c>
      <c r="I57" s="125">
        <v>21</v>
      </c>
      <c r="J57" s="125">
        <f t="shared" si="5"/>
        <v>24</v>
      </c>
      <c r="K57" s="125">
        <v>4</v>
      </c>
      <c r="L57" s="125">
        <v>26</v>
      </c>
      <c r="M57" s="125">
        <f t="shared" si="6"/>
        <v>30</v>
      </c>
    </row>
    <row r="58" spans="1:13">
      <c r="A58" s="898" t="s">
        <v>1163</v>
      </c>
      <c r="B58" s="777">
        <v>0</v>
      </c>
      <c r="C58" s="777">
        <v>8</v>
      </c>
      <c r="D58" s="777">
        <v>8</v>
      </c>
      <c r="E58" s="125" t="s">
        <v>118</v>
      </c>
      <c r="F58" s="125" t="s">
        <v>118</v>
      </c>
      <c r="G58" s="125" t="s">
        <v>118</v>
      </c>
      <c r="H58" s="125" t="s">
        <v>118</v>
      </c>
      <c r="I58" s="125" t="s">
        <v>118</v>
      </c>
      <c r="J58" s="125" t="s">
        <v>118</v>
      </c>
      <c r="K58" s="125" t="s">
        <v>118</v>
      </c>
      <c r="L58" s="125" t="s">
        <v>118</v>
      </c>
      <c r="M58" s="125" t="s">
        <v>118</v>
      </c>
    </row>
    <row r="59" spans="1:13">
      <c r="A59" s="898" t="s">
        <v>1273</v>
      </c>
      <c r="B59" s="777">
        <v>0</v>
      </c>
      <c r="C59" s="777">
        <v>3</v>
      </c>
      <c r="D59" s="777">
        <v>3</v>
      </c>
      <c r="E59" s="125" t="s">
        <v>559</v>
      </c>
      <c r="F59" s="125" t="s">
        <v>559</v>
      </c>
      <c r="G59" s="125" t="s">
        <v>559</v>
      </c>
      <c r="H59" s="125" t="s">
        <v>559</v>
      </c>
      <c r="I59" s="125" t="s">
        <v>559</v>
      </c>
      <c r="J59" s="125" t="s">
        <v>559</v>
      </c>
      <c r="K59" s="125" t="s">
        <v>559</v>
      </c>
      <c r="L59" s="125" t="s">
        <v>559</v>
      </c>
      <c r="M59" s="125" t="s">
        <v>559</v>
      </c>
    </row>
    <row r="60" spans="1:13">
      <c r="A60" s="126" t="s">
        <v>58</v>
      </c>
      <c r="B60" s="775">
        <v>634</v>
      </c>
      <c r="C60" s="775">
        <v>12129</v>
      </c>
      <c r="D60" s="775">
        <v>12763</v>
      </c>
      <c r="E60" s="126">
        <v>656</v>
      </c>
      <c r="F60" s="126">
        <v>10624</v>
      </c>
      <c r="G60" s="126">
        <v>11280</v>
      </c>
      <c r="H60" s="126">
        <f>SUM(H47:H57)</f>
        <v>450</v>
      </c>
      <c r="I60" s="126">
        <f>SUM(I47:I57)</f>
        <v>10002</v>
      </c>
      <c r="J60" s="126">
        <f t="shared" si="5"/>
        <v>10452</v>
      </c>
      <c r="K60" s="126">
        <f>SUM(K47:K57)</f>
        <v>492</v>
      </c>
      <c r="L60" s="126">
        <f t="shared" ref="L60:M60" si="7">SUM(L47:L57)</f>
        <v>10121</v>
      </c>
      <c r="M60" s="126">
        <f t="shared" si="7"/>
        <v>10613</v>
      </c>
    </row>
    <row r="61" spans="1:13">
      <c r="A61" s="481"/>
      <c r="B61" s="776"/>
      <c r="C61" s="776"/>
      <c r="D61" s="776"/>
      <c r="E61" s="481"/>
      <c r="F61" s="481"/>
      <c r="G61" s="481"/>
      <c r="H61" s="481"/>
      <c r="I61" s="481"/>
      <c r="J61" s="481"/>
    </row>
    <row r="62" spans="1:13" ht="15.6">
      <c r="A62" s="1" t="s">
        <v>1090</v>
      </c>
      <c r="B62"/>
      <c r="C62"/>
      <c r="D62"/>
      <c r="F62" s="481"/>
      <c r="G62" s="481"/>
      <c r="H62" s="481"/>
      <c r="I62" s="481"/>
      <c r="J62" s="481"/>
    </row>
    <row r="63" spans="1:13">
      <c r="A63" s="482" t="s">
        <v>482</v>
      </c>
      <c r="B63" s="483" t="s">
        <v>412</v>
      </c>
      <c r="C63" s="483" t="s">
        <v>413</v>
      </c>
      <c r="D63" s="484" t="s">
        <v>454</v>
      </c>
      <c r="E63" s="483" t="s">
        <v>58</v>
      </c>
      <c r="F63" s="481"/>
      <c r="G63" s="481"/>
      <c r="H63" s="481"/>
      <c r="I63" s="481"/>
      <c r="J63" s="481"/>
    </row>
    <row r="64" spans="1:13">
      <c r="A64" s="8" t="s">
        <v>473</v>
      </c>
      <c r="B64" s="737">
        <v>1</v>
      </c>
      <c r="C64" s="737">
        <v>0</v>
      </c>
      <c r="D64" s="737">
        <v>0</v>
      </c>
      <c r="E64" s="737">
        <v>1</v>
      </c>
      <c r="F64" s="481"/>
      <c r="G64" s="481"/>
      <c r="H64" s="481"/>
      <c r="I64" s="481"/>
      <c r="J64" s="481"/>
    </row>
    <row r="65" spans="1:10">
      <c r="A65" s="8" t="s">
        <v>474</v>
      </c>
      <c r="B65" s="737">
        <v>10</v>
      </c>
      <c r="C65" s="737">
        <v>4</v>
      </c>
      <c r="D65" s="737">
        <v>0</v>
      </c>
      <c r="E65" s="737">
        <v>14</v>
      </c>
      <c r="F65" s="481"/>
      <c r="G65" s="481"/>
      <c r="H65" s="481"/>
      <c r="I65" s="481"/>
      <c r="J65" s="481"/>
    </row>
    <row r="66" spans="1:10">
      <c r="A66" s="8" t="s">
        <v>475</v>
      </c>
      <c r="B66" s="737">
        <v>0</v>
      </c>
      <c r="C66" s="737">
        <v>1</v>
      </c>
      <c r="D66" s="737">
        <v>0</v>
      </c>
      <c r="E66" s="737">
        <v>1</v>
      </c>
      <c r="F66" s="481"/>
      <c r="G66" s="481"/>
      <c r="H66" s="481"/>
      <c r="I66" s="481"/>
      <c r="J66" s="481"/>
    </row>
    <row r="67" spans="1:10">
      <c r="A67" s="8" t="s">
        <v>476</v>
      </c>
      <c r="B67" s="737">
        <v>7</v>
      </c>
      <c r="C67" s="737">
        <v>12</v>
      </c>
      <c r="D67" s="737">
        <v>0</v>
      </c>
      <c r="E67" s="737">
        <v>19</v>
      </c>
      <c r="F67" s="481"/>
      <c r="G67" s="481"/>
      <c r="H67" s="481"/>
      <c r="I67" s="481"/>
      <c r="J67" s="481"/>
    </row>
    <row r="68" spans="1:10">
      <c r="A68" s="8" t="s">
        <v>477</v>
      </c>
      <c r="B68" s="737">
        <v>11</v>
      </c>
      <c r="C68" s="737">
        <v>13</v>
      </c>
      <c r="D68" s="737">
        <v>0</v>
      </c>
      <c r="E68" s="737">
        <v>24</v>
      </c>
      <c r="F68" s="481"/>
      <c r="G68" s="481"/>
      <c r="H68" s="481"/>
      <c r="I68" s="481"/>
      <c r="J68" s="481"/>
    </row>
    <row r="69" spans="1:10">
      <c r="A69" s="8" t="s">
        <v>478</v>
      </c>
      <c r="B69" s="737">
        <v>3</v>
      </c>
      <c r="C69" s="737">
        <v>8</v>
      </c>
      <c r="D69" s="737">
        <v>0</v>
      </c>
      <c r="E69" s="737">
        <v>11</v>
      </c>
      <c r="F69" s="481"/>
      <c r="G69" s="481"/>
      <c r="H69" s="481"/>
      <c r="I69" s="481"/>
      <c r="J69" s="481"/>
    </row>
    <row r="70" spans="1:10">
      <c r="A70" s="8" t="s">
        <v>258</v>
      </c>
      <c r="B70" s="737">
        <v>2118</v>
      </c>
      <c r="C70" s="737">
        <v>7187</v>
      </c>
      <c r="D70" s="737">
        <v>10</v>
      </c>
      <c r="E70" s="737">
        <v>9315</v>
      </c>
      <c r="F70" s="481"/>
      <c r="G70" s="481"/>
      <c r="H70" s="481"/>
      <c r="I70" s="481"/>
      <c r="J70" s="481"/>
    </row>
    <row r="71" spans="1:10">
      <c r="A71" s="8" t="s">
        <v>479</v>
      </c>
      <c r="B71" s="737">
        <v>13</v>
      </c>
      <c r="C71" s="737">
        <v>42</v>
      </c>
      <c r="D71" s="737">
        <v>0</v>
      </c>
      <c r="E71" s="737">
        <v>55</v>
      </c>
      <c r="F71" s="481"/>
      <c r="G71" s="481"/>
      <c r="H71" s="481"/>
      <c r="I71" s="481"/>
      <c r="J71" s="481"/>
    </row>
    <row r="72" spans="1:10">
      <c r="A72" s="8" t="s">
        <v>480</v>
      </c>
      <c r="B72" s="737">
        <v>164</v>
      </c>
      <c r="C72" s="737">
        <v>584</v>
      </c>
      <c r="D72" s="737">
        <v>0</v>
      </c>
      <c r="E72" s="737">
        <v>748</v>
      </c>
      <c r="F72" s="481"/>
      <c r="G72" s="481"/>
      <c r="H72" s="481"/>
      <c r="I72" s="481"/>
      <c r="J72" s="481"/>
    </row>
    <row r="73" spans="1:10">
      <c r="A73" s="8" t="s">
        <v>273</v>
      </c>
      <c r="B73" s="737">
        <v>713</v>
      </c>
      <c r="C73" s="737">
        <v>1824</v>
      </c>
      <c r="D73" s="737">
        <v>0</v>
      </c>
      <c r="E73" s="737">
        <v>2537</v>
      </c>
      <c r="F73" s="481"/>
      <c r="G73" s="481"/>
      <c r="H73" s="481"/>
      <c r="I73" s="481"/>
      <c r="J73" s="481"/>
    </row>
    <row r="74" spans="1:10">
      <c r="A74" s="8" t="s">
        <v>481</v>
      </c>
      <c r="B74" s="737">
        <v>5</v>
      </c>
      <c r="C74" s="737">
        <v>22</v>
      </c>
      <c r="D74" s="737">
        <v>0</v>
      </c>
      <c r="E74" s="737">
        <v>27</v>
      </c>
      <c r="F74" s="481"/>
      <c r="G74" s="481"/>
      <c r="H74" s="481"/>
      <c r="I74" s="481"/>
      <c r="J74" s="481"/>
    </row>
    <row r="75" spans="1:10">
      <c r="A75" s="8" t="s">
        <v>1273</v>
      </c>
      <c r="B75" s="737">
        <v>2</v>
      </c>
      <c r="C75" s="737">
        <v>1</v>
      </c>
      <c r="D75" s="737">
        <v>0</v>
      </c>
      <c r="E75" s="737">
        <v>3</v>
      </c>
      <c r="F75" s="481"/>
      <c r="G75" s="481"/>
      <c r="H75" s="481"/>
      <c r="I75" s="481"/>
      <c r="J75" s="481"/>
    </row>
    <row r="76" spans="1:10">
      <c r="A76" s="8" t="s">
        <v>1163</v>
      </c>
      <c r="B76" s="737">
        <v>1</v>
      </c>
      <c r="C76" s="737">
        <v>7</v>
      </c>
      <c r="D76" s="737">
        <v>0</v>
      </c>
      <c r="E76" s="737">
        <v>8</v>
      </c>
      <c r="F76" s="481"/>
      <c r="G76" s="481"/>
      <c r="H76" s="481"/>
      <c r="I76" s="481"/>
      <c r="J76" s="481"/>
    </row>
    <row r="77" spans="1:10">
      <c r="A77" s="74" t="s">
        <v>58</v>
      </c>
      <c r="B77" s="738">
        <v>3048</v>
      </c>
      <c r="C77" s="738">
        <v>9705</v>
      </c>
      <c r="D77" s="738">
        <v>10</v>
      </c>
      <c r="E77" s="738">
        <v>12763</v>
      </c>
      <c r="F77" s="481"/>
      <c r="G77" s="481"/>
      <c r="H77" s="481"/>
      <c r="I77" s="481"/>
      <c r="J77" s="481"/>
    </row>
    <row r="78" spans="1:10">
      <c r="A78" s="3" t="s">
        <v>461</v>
      </c>
      <c r="B78"/>
      <c r="C78"/>
      <c r="D78"/>
      <c r="F78" s="481"/>
      <c r="G78" s="481"/>
      <c r="H78" s="90"/>
      <c r="I78" s="314"/>
    </row>
    <row r="79" spans="1:10">
      <c r="A79" s="3"/>
      <c r="B79"/>
      <c r="C79"/>
      <c r="D79"/>
      <c r="F79" s="481"/>
      <c r="G79" s="481"/>
      <c r="H79" s="90"/>
      <c r="I79" s="314"/>
    </row>
    <row r="80" spans="1:10">
      <c r="A80" s="558" t="s">
        <v>483</v>
      </c>
      <c r="B80" s="475"/>
      <c r="C80" s="475"/>
      <c r="D80" s="475"/>
      <c r="E80" s="127"/>
      <c r="F80" s="127"/>
      <c r="G80" s="127"/>
      <c r="H80" s="90"/>
      <c r="I80" s="314"/>
    </row>
    <row r="81" spans="1:17">
      <c r="A81" s="122"/>
      <c r="B81" s="1064" t="s">
        <v>1091</v>
      </c>
      <c r="C81" s="1065"/>
      <c r="D81" s="1065"/>
      <c r="E81" s="1066"/>
      <c r="F81" s="1064">
        <v>2021</v>
      </c>
      <c r="G81" s="1065"/>
      <c r="H81" s="1065"/>
      <c r="I81" s="1066"/>
      <c r="J81" s="485"/>
      <c r="K81" s="556"/>
      <c r="L81" s="557">
        <v>2020</v>
      </c>
      <c r="M81" s="1067">
        <v>2019</v>
      </c>
      <c r="N81" s="1068"/>
      <c r="O81" s="1069"/>
    </row>
    <row r="82" spans="1:17">
      <c r="A82" s="122"/>
      <c r="B82" s="560" t="s">
        <v>412</v>
      </c>
      <c r="C82" s="123" t="s">
        <v>413</v>
      </c>
      <c r="D82" s="123" t="s">
        <v>454</v>
      </c>
      <c r="E82" s="123" t="s">
        <v>58</v>
      </c>
      <c r="F82" s="560" t="s">
        <v>412</v>
      </c>
      <c r="G82" s="123" t="s">
        <v>413</v>
      </c>
      <c r="H82" s="123" t="s">
        <v>454</v>
      </c>
      <c r="I82" s="123" t="s">
        <v>58</v>
      </c>
      <c r="J82" s="123" t="s">
        <v>412</v>
      </c>
      <c r="K82" s="123" t="s">
        <v>413</v>
      </c>
      <c r="L82" s="123" t="s">
        <v>58</v>
      </c>
      <c r="M82" s="123" t="s">
        <v>412</v>
      </c>
      <c r="N82" s="123" t="s">
        <v>413</v>
      </c>
      <c r="O82" s="123" t="s">
        <v>58</v>
      </c>
    </row>
    <row r="83" spans="1:17" ht="15.6">
      <c r="A83" s="124" t="s">
        <v>484</v>
      </c>
      <c r="B83" s="561">
        <v>43</v>
      </c>
      <c r="C83" s="562">
        <v>25</v>
      </c>
      <c r="D83" s="57">
        <v>0</v>
      </c>
      <c r="E83" s="57">
        <v>68</v>
      </c>
      <c r="F83" s="561">
        <v>33</v>
      </c>
      <c r="G83" s="562">
        <v>13</v>
      </c>
      <c r="H83" s="57">
        <v>0</v>
      </c>
      <c r="I83" s="57">
        <v>46</v>
      </c>
      <c r="J83" s="125">
        <v>36</v>
      </c>
      <c r="K83" s="125">
        <v>11</v>
      </c>
      <c r="L83" s="125">
        <f>SUM(J83:K83)</f>
        <v>47</v>
      </c>
      <c r="M83" s="125">
        <v>33</v>
      </c>
      <c r="N83" s="125">
        <v>11</v>
      </c>
      <c r="O83" s="125">
        <f>SUM(M83:N83)</f>
        <v>44</v>
      </c>
    </row>
    <row r="84" spans="1:17">
      <c r="A84" s="124" t="s">
        <v>485</v>
      </c>
      <c r="B84" s="563">
        <v>2771</v>
      </c>
      <c r="C84" s="57">
        <v>9280</v>
      </c>
      <c r="D84" s="57">
        <v>10</v>
      </c>
      <c r="E84" s="57">
        <v>12061</v>
      </c>
      <c r="F84" s="563">
        <v>2115</v>
      </c>
      <c r="G84" s="57">
        <v>8462</v>
      </c>
      <c r="H84" s="57">
        <v>1</v>
      </c>
      <c r="I84" s="57">
        <v>10578</v>
      </c>
      <c r="J84" s="125">
        <v>1856</v>
      </c>
      <c r="K84" s="125">
        <v>8099</v>
      </c>
      <c r="L84" s="125">
        <f>SUM(J84:K84)</f>
        <v>9955</v>
      </c>
      <c r="M84" s="125">
        <v>1848</v>
      </c>
      <c r="N84" s="125">
        <v>8229</v>
      </c>
      <c r="O84" s="125">
        <f>SUM(M84:N84)</f>
        <v>10077</v>
      </c>
    </row>
    <row r="85" spans="1:17">
      <c r="A85" s="126" t="s">
        <v>58</v>
      </c>
      <c r="B85" s="564">
        <v>2814</v>
      </c>
      <c r="C85" s="59">
        <v>9305</v>
      </c>
      <c r="D85" s="59">
        <v>10</v>
      </c>
      <c r="E85" s="59">
        <v>12129</v>
      </c>
      <c r="F85" s="564">
        <v>2148</v>
      </c>
      <c r="G85" s="59">
        <v>8475</v>
      </c>
      <c r="H85" s="59">
        <v>1</v>
      </c>
      <c r="I85" s="59">
        <v>10624</v>
      </c>
      <c r="J85" s="126">
        <f>SUM(J83:J84)</f>
        <v>1892</v>
      </c>
      <c r="K85" s="126">
        <f>SUM(K83:K84)</f>
        <v>8110</v>
      </c>
      <c r="L85" s="126">
        <f>SUM(J85:K85)</f>
        <v>10002</v>
      </c>
      <c r="M85" s="126">
        <f>SUM(M83:M84)</f>
        <v>1881</v>
      </c>
      <c r="N85" s="126">
        <f>SUM(N83:N84)</f>
        <v>8240</v>
      </c>
      <c r="O85" s="126">
        <f>SUM(M85:N85)</f>
        <v>10121</v>
      </c>
    </row>
    <row r="86" spans="1:17">
      <c r="A86" s="481"/>
      <c r="B86" s="475"/>
      <c r="C86" s="475"/>
      <c r="D86" s="475"/>
      <c r="E86" s="475"/>
      <c r="F86" s="475"/>
      <c r="G86" s="219"/>
      <c r="H86" s="90"/>
      <c r="O86" s="325"/>
      <c r="P86" s="325"/>
      <c r="Q86" s="326"/>
    </row>
    <row r="87" spans="1:17" ht="27.6" customHeight="1">
      <c r="A87" s="520" t="s">
        <v>1092</v>
      </c>
      <c r="B87" s="487"/>
      <c r="C87" s="487"/>
      <c r="D87" s="487"/>
      <c r="E87" s="189"/>
      <c r="F87" s="189"/>
      <c r="G87" s="189"/>
      <c r="O87" s="325"/>
      <c r="P87" s="325"/>
    </row>
    <row r="88" spans="1:17">
      <c r="A88" s="1059" t="s">
        <v>482</v>
      </c>
      <c r="B88" s="1060"/>
      <c r="C88" s="518" t="s">
        <v>487</v>
      </c>
      <c r="D88" s="518" t="s">
        <v>488</v>
      </c>
      <c r="E88" s="518" t="s">
        <v>489</v>
      </c>
      <c r="F88" s="748" t="s">
        <v>58</v>
      </c>
      <c r="G88" s="189"/>
      <c r="O88" s="325"/>
      <c r="P88" s="325"/>
    </row>
    <row r="89" spans="1:17">
      <c r="A89" s="489" t="s">
        <v>490</v>
      </c>
      <c r="B89" s="747" t="s">
        <v>258</v>
      </c>
      <c r="C89" s="749">
        <v>253</v>
      </c>
      <c r="D89" s="749">
        <v>283</v>
      </c>
      <c r="E89" s="749">
        <v>61</v>
      </c>
      <c r="F89" s="749">
        <v>597</v>
      </c>
      <c r="G89" s="189"/>
    </row>
    <row r="90" spans="1:17">
      <c r="A90" s="491"/>
      <c r="B90" s="400" t="s">
        <v>273</v>
      </c>
      <c r="C90" s="749">
        <v>191</v>
      </c>
      <c r="D90" s="749">
        <v>238</v>
      </c>
      <c r="E90" s="749">
        <v>12</v>
      </c>
      <c r="F90" s="749">
        <v>441</v>
      </c>
      <c r="G90" s="189"/>
    </row>
    <row r="91" spans="1:17">
      <c r="A91" s="491"/>
      <c r="B91" s="400" t="s">
        <v>480</v>
      </c>
      <c r="C91" s="749">
        <v>55</v>
      </c>
      <c r="D91" s="749">
        <v>31</v>
      </c>
      <c r="E91" s="749">
        <v>8</v>
      </c>
      <c r="F91" s="749">
        <v>94</v>
      </c>
      <c r="G91" s="189"/>
    </row>
    <row r="92" spans="1:17">
      <c r="A92" s="491"/>
      <c r="B92" s="400" t="s">
        <v>479</v>
      </c>
      <c r="C92" s="749">
        <v>5</v>
      </c>
      <c r="D92" s="749">
        <v>3</v>
      </c>
      <c r="E92" s="749">
        <v>0</v>
      </c>
      <c r="F92" s="749">
        <v>8</v>
      </c>
      <c r="G92" s="189"/>
    </row>
    <row r="93" spans="1:17">
      <c r="A93" s="754"/>
      <c r="B93" s="175" t="s">
        <v>478</v>
      </c>
      <c r="C93" s="749">
        <v>2</v>
      </c>
      <c r="D93" s="749">
        <v>0</v>
      </c>
      <c r="E93" s="749">
        <v>0</v>
      </c>
      <c r="F93" s="749">
        <v>2</v>
      </c>
      <c r="G93" s="189"/>
    </row>
    <row r="94" spans="1:17">
      <c r="A94" s="347"/>
      <c r="B94" s="175" t="s">
        <v>477</v>
      </c>
      <c r="C94" s="749">
        <v>0</v>
      </c>
      <c r="D94" s="749">
        <v>2</v>
      </c>
      <c r="E94" s="749">
        <v>1</v>
      </c>
      <c r="F94" s="749">
        <v>3</v>
      </c>
      <c r="G94" s="189"/>
    </row>
    <row r="95" spans="1:17">
      <c r="A95" s="745"/>
      <c r="B95" s="175" t="s">
        <v>474</v>
      </c>
      <c r="C95" s="749">
        <v>1</v>
      </c>
      <c r="D95" s="749">
        <v>0</v>
      </c>
      <c r="E95" s="749">
        <v>0</v>
      </c>
      <c r="F95" s="749">
        <v>1</v>
      </c>
      <c r="G95" s="189"/>
    </row>
    <row r="96" spans="1:17">
      <c r="A96" s="1071" t="s">
        <v>491</v>
      </c>
      <c r="B96" s="1072"/>
      <c r="C96" s="750">
        <v>507</v>
      </c>
      <c r="D96" s="750">
        <v>557</v>
      </c>
      <c r="E96" s="750">
        <v>82</v>
      </c>
      <c r="F96" s="751">
        <v>1146</v>
      </c>
      <c r="G96" s="189"/>
    </row>
    <row r="97" spans="1:17">
      <c r="A97" s="489" t="s">
        <v>413</v>
      </c>
      <c r="B97" s="400" t="s">
        <v>258</v>
      </c>
      <c r="C97" s="749">
        <v>587</v>
      </c>
      <c r="D97" s="749">
        <v>650</v>
      </c>
      <c r="E97" s="749">
        <v>172</v>
      </c>
      <c r="F97" s="752">
        <v>1409</v>
      </c>
      <c r="G97" s="189"/>
    </row>
    <row r="98" spans="1:17">
      <c r="A98" s="491"/>
      <c r="B98" s="400" t="s">
        <v>480</v>
      </c>
      <c r="C98" s="749">
        <v>82</v>
      </c>
      <c r="D98" s="749">
        <v>86</v>
      </c>
      <c r="E98" s="749">
        <v>28</v>
      </c>
      <c r="F98" s="749">
        <v>196</v>
      </c>
      <c r="G98" s="189"/>
    </row>
    <row r="99" spans="1:17">
      <c r="A99" s="491"/>
      <c r="B99" s="400" t="s">
        <v>273</v>
      </c>
      <c r="C99" s="749">
        <v>76</v>
      </c>
      <c r="D99" s="749">
        <v>410</v>
      </c>
      <c r="E99" s="749">
        <v>69</v>
      </c>
      <c r="F99" s="749">
        <v>555</v>
      </c>
      <c r="G99" s="189"/>
    </row>
    <row r="100" spans="1:17">
      <c r="A100" s="754"/>
      <c r="B100" s="175" t="s">
        <v>479</v>
      </c>
      <c r="C100" s="749">
        <v>4</v>
      </c>
      <c r="D100" s="749">
        <v>12</v>
      </c>
      <c r="E100" s="749">
        <v>2</v>
      </c>
      <c r="F100" s="749">
        <v>18</v>
      </c>
      <c r="G100" s="189"/>
    </row>
    <row r="101" spans="1:17">
      <c r="A101" s="754"/>
      <c r="B101" s="175" t="s">
        <v>477</v>
      </c>
      <c r="C101" s="749">
        <v>2</v>
      </c>
      <c r="D101" s="749">
        <v>1</v>
      </c>
      <c r="E101" s="749">
        <v>3</v>
      </c>
      <c r="F101" s="749">
        <v>6</v>
      </c>
      <c r="G101" s="189"/>
      <c r="O101" s="307"/>
      <c r="P101" s="307"/>
      <c r="Q101" s="222"/>
    </row>
    <row r="102" spans="1:17">
      <c r="A102" s="754"/>
      <c r="B102" s="175" t="s">
        <v>478</v>
      </c>
      <c r="C102" s="749">
        <v>1</v>
      </c>
      <c r="D102" s="749">
        <v>1</v>
      </c>
      <c r="E102" s="749">
        <v>0</v>
      </c>
      <c r="F102" s="749">
        <v>2</v>
      </c>
      <c r="G102" s="189"/>
      <c r="O102" s="325"/>
      <c r="P102" s="325"/>
    </row>
    <row r="103" spans="1:17" ht="14.7" customHeight="1">
      <c r="A103" s="754"/>
      <c r="B103" s="175" t="s">
        <v>476</v>
      </c>
      <c r="C103" s="749">
        <v>1</v>
      </c>
      <c r="D103" s="749">
        <v>1</v>
      </c>
      <c r="E103" s="749">
        <v>0</v>
      </c>
      <c r="F103" s="749">
        <v>2</v>
      </c>
      <c r="G103" s="189"/>
      <c r="L103" s="325"/>
      <c r="M103" s="325"/>
    </row>
    <row r="104" spans="1:17">
      <c r="A104" s="347"/>
      <c r="B104" s="175" t="s">
        <v>474</v>
      </c>
      <c r="C104" s="749">
        <v>0</v>
      </c>
      <c r="D104" s="749">
        <v>0</v>
      </c>
      <c r="E104" s="749">
        <v>1</v>
      </c>
      <c r="F104" s="749">
        <v>1</v>
      </c>
      <c r="G104" s="189"/>
      <c r="L104" s="325"/>
      <c r="M104" s="307"/>
    </row>
    <row r="105" spans="1:17">
      <c r="A105" s="746"/>
      <c r="B105" s="175" t="s">
        <v>481</v>
      </c>
      <c r="C105" s="749">
        <v>0</v>
      </c>
      <c r="D105" s="749">
        <v>1</v>
      </c>
      <c r="E105" s="749">
        <v>0</v>
      </c>
      <c r="F105" s="749">
        <v>1</v>
      </c>
      <c r="G105" s="189"/>
      <c r="L105" s="325"/>
      <c r="M105" s="307"/>
    </row>
    <row r="106" spans="1:17">
      <c r="A106" s="1073" t="s">
        <v>492</v>
      </c>
      <c r="B106" s="1074"/>
      <c r="C106" s="750">
        <v>753</v>
      </c>
      <c r="D106" s="751">
        <v>1162</v>
      </c>
      <c r="E106" s="750">
        <v>275</v>
      </c>
      <c r="F106" s="751">
        <v>2190</v>
      </c>
      <c r="G106" s="189"/>
      <c r="L106" s="325"/>
      <c r="M106" s="325"/>
    </row>
    <row r="107" spans="1:17">
      <c r="A107" s="468" t="s">
        <v>454</v>
      </c>
      <c r="B107" s="755" t="s">
        <v>258</v>
      </c>
      <c r="C107" s="753">
        <v>1</v>
      </c>
      <c r="D107" s="753">
        <v>2</v>
      </c>
      <c r="E107" s="753">
        <v>1</v>
      </c>
      <c r="F107" s="753">
        <v>4</v>
      </c>
      <c r="G107" s="189"/>
      <c r="L107" s="325"/>
      <c r="M107" s="325"/>
    </row>
    <row r="108" spans="1:17">
      <c r="A108" s="1050" t="s">
        <v>493</v>
      </c>
      <c r="B108" s="1075"/>
      <c r="C108" s="751">
        <v>1261</v>
      </c>
      <c r="D108" s="751">
        <v>1721</v>
      </c>
      <c r="E108" s="750">
        <v>358</v>
      </c>
      <c r="F108" s="751">
        <v>3340</v>
      </c>
      <c r="G108" s="189"/>
    </row>
    <row r="109" spans="1:17">
      <c r="A109" s="496" t="s">
        <v>494</v>
      </c>
      <c r="B109" s="254"/>
      <c r="C109" s="744"/>
      <c r="D109" s="743"/>
      <c r="E109" s="742"/>
      <c r="F109" s="743"/>
      <c r="G109" s="462"/>
    </row>
    <row r="110" spans="1:17">
      <c r="A110" s="486"/>
      <c r="B110" s="422"/>
      <c r="C110" s="741"/>
      <c r="D110" s="741"/>
      <c r="E110" s="740"/>
      <c r="F110" s="740"/>
      <c r="G110" s="462"/>
    </row>
    <row r="111" spans="1:17" ht="15.6">
      <c r="A111" s="520" t="s">
        <v>486</v>
      </c>
      <c r="B111" s="487"/>
      <c r="C111" s="739"/>
      <c r="D111" s="739"/>
      <c r="E111" s="189"/>
      <c r="F111" s="189"/>
      <c r="G111" s="462"/>
    </row>
    <row r="112" spans="1:17">
      <c r="A112" s="1059" t="s">
        <v>482</v>
      </c>
      <c r="B112" s="1060"/>
      <c r="C112" s="55" t="s">
        <v>487</v>
      </c>
      <c r="D112" s="55" t="s">
        <v>488</v>
      </c>
      <c r="E112" s="55" t="s">
        <v>489</v>
      </c>
      <c r="F112" s="52" t="s">
        <v>58</v>
      </c>
      <c r="G112" s="462"/>
    </row>
    <row r="113" spans="1:7">
      <c r="A113" s="489" t="s">
        <v>490</v>
      </c>
      <c r="B113" s="490" t="s">
        <v>258</v>
      </c>
      <c r="C113" s="175">
        <v>233</v>
      </c>
      <c r="D113" s="175">
        <v>210</v>
      </c>
      <c r="E113" s="175">
        <v>31</v>
      </c>
      <c r="F113" s="175">
        <v>474</v>
      </c>
      <c r="G113" s="462"/>
    </row>
    <row r="114" spans="1:7">
      <c r="A114" s="491"/>
      <c r="B114" s="175" t="s">
        <v>273</v>
      </c>
      <c r="C114" s="195">
        <v>47</v>
      </c>
      <c r="D114" s="175">
        <v>94</v>
      </c>
      <c r="E114" s="175">
        <v>2</v>
      </c>
      <c r="F114" s="175">
        <v>143</v>
      </c>
      <c r="G114" s="462"/>
    </row>
    <row r="115" spans="1:7">
      <c r="A115" s="491"/>
      <c r="B115" s="175" t="s">
        <v>480</v>
      </c>
      <c r="C115" s="195">
        <v>38</v>
      </c>
      <c r="D115" s="175">
        <v>17</v>
      </c>
      <c r="E115" s="175">
        <v>2</v>
      </c>
      <c r="F115" s="175">
        <v>57</v>
      </c>
      <c r="G115" s="462"/>
    </row>
    <row r="116" spans="1:7">
      <c r="A116" s="491"/>
      <c r="B116" s="175" t="s">
        <v>479</v>
      </c>
      <c r="C116" s="195">
        <v>4</v>
      </c>
      <c r="D116" s="175">
        <v>2</v>
      </c>
      <c r="E116" s="175">
        <v>0</v>
      </c>
      <c r="F116" s="175">
        <v>6</v>
      </c>
      <c r="G116" s="462"/>
    </row>
    <row r="117" spans="1:7">
      <c r="A117" s="491"/>
      <c r="B117" s="175" t="s">
        <v>477</v>
      </c>
      <c r="C117" s="195">
        <v>0</v>
      </c>
      <c r="D117" s="175">
        <v>3</v>
      </c>
      <c r="E117" s="175">
        <v>1</v>
      </c>
      <c r="F117" s="175">
        <v>4</v>
      </c>
      <c r="G117" s="462"/>
    </row>
    <row r="118" spans="1:7">
      <c r="A118" s="492"/>
      <c r="B118" s="175" t="s">
        <v>476</v>
      </c>
      <c r="C118" s="195">
        <v>2</v>
      </c>
      <c r="D118" s="175">
        <v>1</v>
      </c>
      <c r="E118" s="493">
        <v>0</v>
      </c>
      <c r="F118" s="493">
        <v>3</v>
      </c>
      <c r="G118" s="462"/>
    </row>
    <row r="119" spans="1:7">
      <c r="A119" s="1070" t="s">
        <v>491</v>
      </c>
      <c r="B119" s="1058"/>
      <c r="C119" s="494">
        <v>324</v>
      </c>
      <c r="D119" s="493">
        <v>327</v>
      </c>
      <c r="E119" s="493">
        <v>36</v>
      </c>
      <c r="F119" s="493">
        <v>687</v>
      </c>
      <c r="G119" s="462"/>
    </row>
    <row r="120" spans="1:7">
      <c r="A120" s="489" t="s">
        <v>413</v>
      </c>
      <c r="B120" s="175" t="s">
        <v>258</v>
      </c>
      <c r="C120" s="195">
        <v>481</v>
      </c>
      <c r="D120" s="175">
        <v>531</v>
      </c>
      <c r="E120" s="175">
        <v>110</v>
      </c>
      <c r="F120" s="303">
        <v>1122</v>
      </c>
      <c r="G120" s="462"/>
    </row>
    <row r="121" spans="1:7">
      <c r="A121" s="491"/>
      <c r="B121" s="175" t="s">
        <v>273</v>
      </c>
      <c r="C121" s="195">
        <v>31</v>
      </c>
      <c r="D121" s="175">
        <v>215</v>
      </c>
      <c r="E121" s="175">
        <v>33</v>
      </c>
      <c r="F121" s="175">
        <v>279</v>
      </c>
      <c r="G121" s="462"/>
    </row>
    <row r="122" spans="1:7">
      <c r="A122" s="491"/>
      <c r="B122" s="175" t="s">
        <v>480</v>
      </c>
      <c r="C122" s="195">
        <v>54</v>
      </c>
      <c r="D122" s="175">
        <v>98</v>
      </c>
      <c r="E122" s="175">
        <v>28</v>
      </c>
      <c r="F122" s="175">
        <v>180</v>
      </c>
      <c r="G122" s="462"/>
    </row>
    <row r="123" spans="1:7">
      <c r="A123" s="491"/>
      <c r="B123" s="175" t="s">
        <v>479</v>
      </c>
      <c r="C123" s="195">
        <v>4</v>
      </c>
      <c r="D123" s="175">
        <v>14</v>
      </c>
      <c r="E123" s="175">
        <v>3</v>
      </c>
      <c r="F123" s="175">
        <v>21</v>
      </c>
      <c r="G123" s="462"/>
    </row>
    <row r="124" spans="1:7">
      <c r="A124" s="491"/>
      <c r="B124" s="175" t="s">
        <v>476</v>
      </c>
      <c r="C124" s="195">
        <v>2</v>
      </c>
      <c r="D124" s="175">
        <v>2</v>
      </c>
      <c r="E124" s="175">
        <v>0</v>
      </c>
      <c r="F124" s="175">
        <v>4</v>
      </c>
      <c r="G124" s="462"/>
    </row>
    <row r="125" spans="1:7">
      <c r="A125" s="491"/>
      <c r="B125" s="175" t="s">
        <v>477</v>
      </c>
      <c r="C125" s="195">
        <v>0</v>
      </c>
      <c r="D125" s="175">
        <v>2</v>
      </c>
      <c r="E125" s="175">
        <v>1</v>
      </c>
      <c r="F125" s="175">
        <v>3</v>
      </c>
      <c r="G125" s="462"/>
    </row>
    <row r="126" spans="1:7">
      <c r="A126" s="491"/>
      <c r="B126" s="175" t="s">
        <v>481</v>
      </c>
      <c r="C126" s="195">
        <v>0</v>
      </c>
      <c r="D126" s="175">
        <v>3</v>
      </c>
      <c r="E126" s="175">
        <v>0</v>
      </c>
      <c r="F126" s="175">
        <v>3</v>
      </c>
      <c r="G126" s="462"/>
    </row>
    <row r="127" spans="1:7">
      <c r="A127" s="492"/>
      <c r="B127" s="175" t="s">
        <v>478</v>
      </c>
      <c r="C127" s="195">
        <v>0</v>
      </c>
      <c r="D127" s="175">
        <v>2</v>
      </c>
      <c r="E127" s="175">
        <v>0</v>
      </c>
      <c r="F127" s="175">
        <v>2</v>
      </c>
      <c r="G127" s="462"/>
    </row>
    <row r="128" spans="1:7">
      <c r="A128" s="1050" t="s">
        <v>492</v>
      </c>
      <c r="B128" s="1051"/>
      <c r="C128" s="494">
        <v>572</v>
      </c>
      <c r="D128" s="493">
        <v>867</v>
      </c>
      <c r="E128" s="493">
        <v>175</v>
      </c>
      <c r="F128" s="306">
        <v>1614</v>
      </c>
      <c r="G128" s="462"/>
    </row>
    <row r="129" spans="1:7">
      <c r="A129" s="1050" t="s">
        <v>493</v>
      </c>
      <c r="B129" s="1051"/>
      <c r="C129" s="494">
        <v>896</v>
      </c>
      <c r="D129" s="306">
        <v>1194</v>
      </c>
      <c r="E129" s="493">
        <v>211</v>
      </c>
      <c r="F129" s="306">
        <v>2301</v>
      </c>
      <c r="G129" s="462"/>
    </row>
    <row r="130" spans="1:7">
      <c r="A130" s="496" t="s">
        <v>494</v>
      </c>
      <c r="B130" s="254"/>
      <c r="C130" s="254"/>
      <c r="D130" s="497"/>
      <c r="E130" s="498"/>
      <c r="F130" s="497"/>
      <c r="G130" s="462"/>
    </row>
    <row r="131" spans="1:7">
      <c r="A131" s="496"/>
      <c r="B131" s="254"/>
      <c r="C131" s="254"/>
      <c r="D131" s="460"/>
      <c r="E131" s="254"/>
      <c r="F131" s="460"/>
      <c r="G131" s="462"/>
    </row>
    <row r="132" spans="1:7">
      <c r="A132" s="520" t="s">
        <v>495</v>
      </c>
      <c r="B132" s="189"/>
      <c r="C132" s="189"/>
      <c r="D132" s="189"/>
      <c r="E132" s="189"/>
      <c r="F132" s="189"/>
      <c r="G132" s="462"/>
    </row>
    <row r="133" spans="1:7">
      <c r="A133" s="1052" t="s">
        <v>482</v>
      </c>
      <c r="B133" s="1053"/>
      <c r="C133" s="499" t="s">
        <v>487</v>
      </c>
      <c r="D133" s="499" t="s">
        <v>488</v>
      </c>
      <c r="E133" s="499" t="s">
        <v>489</v>
      </c>
      <c r="F133" s="499" t="s">
        <v>58</v>
      </c>
      <c r="G133" s="462"/>
    </row>
    <row r="134" spans="1:7">
      <c r="A134" s="1054" t="s">
        <v>490</v>
      </c>
      <c r="B134" s="129" t="s">
        <v>258</v>
      </c>
      <c r="C134" s="413">
        <v>138</v>
      </c>
      <c r="D134" s="413">
        <v>121</v>
      </c>
      <c r="E134" s="413">
        <v>19</v>
      </c>
      <c r="F134" s="413">
        <v>278</v>
      </c>
      <c r="G134" s="462"/>
    </row>
    <row r="135" spans="1:7">
      <c r="A135" s="1055"/>
      <c r="B135" s="129" t="s">
        <v>480</v>
      </c>
      <c r="C135" s="413">
        <v>17</v>
      </c>
      <c r="D135" s="413">
        <v>19</v>
      </c>
      <c r="E135" s="413">
        <v>2</v>
      </c>
      <c r="F135" s="413">
        <v>38</v>
      </c>
      <c r="G135" s="462"/>
    </row>
    <row r="136" spans="1:7">
      <c r="A136" s="1055"/>
      <c r="B136" s="129" t="s">
        <v>273</v>
      </c>
      <c r="C136" s="413">
        <v>3</v>
      </c>
      <c r="D136" s="413">
        <v>27</v>
      </c>
      <c r="E136" s="413">
        <v>1</v>
      </c>
      <c r="F136" s="413">
        <v>31</v>
      </c>
      <c r="G136" s="462"/>
    </row>
    <row r="137" spans="1:7">
      <c r="A137" s="1056"/>
      <c r="B137" s="129" t="s">
        <v>476</v>
      </c>
      <c r="C137" s="413">
        <v>2</v>
      </c>
      <c r="D137" s="413">
        <v>0</v>
      </c>
      <c r="E137" s="413">
        <v>0</v>
      </c>
      <c r="F137" s="413">
        <v>2</v>
      </c>
      <c r="G137" s="462"/>
    </row>
    <row r="138" spans="1:7">
      <c r="A138" s="1057" t="s">
        <v>491</v>
      </c>
      <c r="B138" s="1058"/>
      <c r="C138" s="500">
        <f>SUM(C134:C137)</f>
        <v>160</v>
      </c>
      <c r="D138" s="500">
        <f t="shared" ref="D138:F138" si="8">SUM(D134:D137)</f>
        <v>167</v>
      </c>
      <c r="E138" s="500">
        <f t="shared" si="8"/>
        <v>22</v>
      </c>
      <c r="F138" s="500">
        <f t="shared" si="8"/>
        <v>349</v>
      </c>
      <c r="G138" s="462"/>
    </row>
    <row r="139" spans="1:7">
      <c r="A139" s="1054" t="s">
        <v>413</v>
      </c>
      <c r="B139" s="129" t="s">
        <v>258</v>
      </c>
      <c r="C139" s="413">
        <v>273</v>
      </c>
      <c r="D139" s="413">
        <v>277</v>
      </c>
      <c r="E139" s="413">
        <v>47</v>
      </c>
      <c r="F139" s="413">
        <v>597</v>
      </c>
      <c r="G139" s="462"/>
    </row>
    <row r="140" spans="1:7">
      <c r="A140" s="1055"/>
      <c r="B140" s="129" t="s">
        <v>480</v>
      </c>
      <c r="C140" s="413">
        <v>43</v>
      </c>
      <c r="D140" s="413">
        <v>49</v>
      </c>
      <c r="E140" s="413">
        <v>13</v>
      </c>
      <c r="F140" s="413">
        <v>105</v>
      </c>
      <c r="G140" s="462"/>
    </row>
    <row r="141" spans="1:7">
      <c r="A141" s="1055"/>
      <c r="B141" s="129" t="s">
        <v>273</v>
      </c>
      <c r="C141" s="413">
        <v>8</v>
      </c>
      <c r="D141" s="413">
        <v>106</v>
      </c>
      <c r="E141" s="413">
        <v>18</v>
      </c>
      <c r="F141" s="413">
        <v>132</v>
      </c>
      <c r="G141" s="462"/>
    </row>
    <row r="142" spans="1:7">
      <c r="A142" s="1055"/>
      <c r="B142" s="129" t="s">
        <v>477</v>
      </c>
      <c r="C142" s="413">
        <v>0</v>
      </c>
      <c r="D142" s="413">
        <v>2</v>
      </c>
      <c r="E142" s="413">
        <v>0</v>
      </c>
      <c r="F142" s="413">
        <v>2</v>
      </c>
      <c r="G142" s="462"/>
    </row>
    <row r="143" spans="1:7">
      <c r="A143" s="1056"/>
      <c r="B143" s="129" t="s">
        <v>476</v>
      </c>
      <c r="C143" s="413">
        <v>0</v>
      </c>
      <c r="D143" s="413">
        <v>0</v>
      </c>
      <c r="E143" s="413">
        <v>1</v>
      </c>
      <c r="F143" s="413">
        <v>1</v>
      </c>
      <c r="G143" s="462"/>
    </row>
    <row r="144" spans="1:7">
      <c r="A144" s="1057" t="s">
        <v>492</v>
      </c>
      <c r="B144" s="1058"/>
      <c r="C144" s="500">
        <f>SUM(C139:C143)</f>
        <v>324</v>
      </c>
      <c r="D144" s="500">
        <f t="shared" ref="D144:F144" si="9">SUM(D139:D143)</f>
        <v>434</v>
      </c>
      <c r="E144" s="500">
        <f t="shared" si="9"/>
        <v>79</v>
      </c>
      <c r="F144" s="500">
        <f t="shared" si="9"/>
        <v>837</v>
      </c>
      <c r="G144" s="462"/>
    </row>
    <row r="145" spans="1:7">
      <c r="A145" s="1057" t="s">
        <v>493</v>
      </c>
      <c r="B145" s="1058"/>
      <c r="C145" s="500">
        <v>484</v>
      </c>
      <c r="D145" s="500">
        <v>601</v>
      </c>
      <c r="E145" s="500">
        <v>101</v>
      </c>
      <c r="F145" s="414">
        <v>1186</v>
      </c>
      <c r="G145" s="462"/>
    </row>
    <row r="146" spans="1:7">
      <c r="A146" s="189"/>
      <c r="B146" s="189"/>
      <c r="C146" s="189"/>
      <c r="D146" s="189"/>
      <c r="E146" s="189"/>
      <c r="F146" s="189"/>
      <c r="G146" s="462"/>
    </row>
    <row r="147" spans="1:7">
      <c r="A147" s="520" t="s">
        <v>496</v>
      </c>
      <c r="B147" s="189"/>
      <c r="C147" s="189"/>
      <c r="D147" s="189"/>
      <c r="E147" s="189"/>
      <c r="F147" s="189"/>
      <c r="G147" s="462"/>
    </row>
    <row r="148" spans="1:7" ht="13.8" customHeight="1">
      <c r="A148" s="1059" t="s">
        <v>482</v>
      </c>
      <c r="B148" s="1060"/>
      <c r="C148" s="55" t="s">
        <v>487</v>
      </c>
      <c r="D148" s="55" t="s">
        <v>488</v>
      </c>
      <c r="E148" s="55" t="s">
        <v>489</v>
      </c>
      <c r="F148" s="605" t="s">
        <v>58</v>
      </c>
      <c r="G148" s="462"/>
    </row>
    <row r="149" spans="1:7">
      <c r="A149" s="1061" t="s">
        <v>412</v>
      </c>
      <c r="B149" s="175" t="s">
        <v>474</v>
      </c>
      <c r="C149" s="175">
        <v>1</v>
      </c>
      <c r="D149" s="175">
        <v>0</v>
      </c>
      <c r="E149" s="175">
        <v>0</v>
      </c>
      <c r="F149" s="175">
        <f>SUM(C149:E149)</f>
        <v>1</v>
      </c>
      <c r="G149" s="462"/>
    </row>
    <row r="150" spans="1:7">
      <c r="A150" s="1062"/>
      <c r="B150" s="175" t="s">
        <v>477</v>
      </c>
      <c r="C150" s="175">
        <v>0</v>
      </c>
      <c r="D150" s="175">
        <v>1</v>
      </c>
      <c r="E150" s="175">
        <v>0</v>
      </c>
      <c r="F150" s="175">
        <f t="shared" ref="F150:F153" si="10">SUM(C150:E150)</f>
        <v>1</v>
      </c>
      <c r="G150" s="462"/>
    </row>
    <row r="151" spans="1:7">
      <c r="A151" s="1062"/>
      <c r="B151" s="175" t="s">
        <v>258</v>
      </c>
      <c r="C151" s="175">
        <v>51</v>
      </c>
      <c r="D151" s="175">
        <v>74</v>
      </c>
      <c r="E151" s="175">
        <v>11</v>
      </c>
      <c r="F151" s="175">
        <f t="shared" si="10"/>
        <v>136</v>
      </c>
      <c r="G151" s="462"/>
    </row>
    <row r="152" spans="1:7">
      <c r="A152" s="1062"/>
      <c r="B152" s="175" t="s">
        <v>480</v>
      </c>
      <c r="C152" s="175">
        <v>3</v>
      </c>
      <c r="D152" s="175">
        <v>7</v>
      </c>
      <c r="E152" s="175">
        <v>8</v>
      </c>
      <c r="F152" s="175">
        <f t="shared" si="10"/>
        <v>18</v>
      </c>
      <c r="G152" s="462"/>
    </row>
    <row r="153" spans="1:7">
      <c r="A153" s="1063"/>
      <c r="B153" s="175" t="s">
        <v>273</v>
      </c>
      <c r="C153" s="175">
        <v>20</v>
      </c>
      <c r="D153" s="175">
        <v>42</v>
      </c>
      <c r="E153" s="175">
        <v>1</v>
      </c>
      <c r="F153" s="175">
        <f t="shared" si="10"/>
        <v>63</v>
      </c>
      <c r="G153" s="462"/>
    </row>
    <row r="154" spans="1:7">
      <c r="A154" s="1050" t="s">
        <v>491</v>
      </c>
      <c r="B154" s="1051"/>
      <c r="C154" s="493">
        <f>SUM(C149:C153)</f>
        <v>75</v>
      </c>
      <c r="D154" s="493">
        <f t="shared" ref="D154:E154" si="11">SUM(D149:D153)</f>
        <v>124</v>
      </c>
      <c r="E154" s="493">
        <f t="shared" si="11"/>
        <v>20</v>
      </c>
      <c r="F154" s="493">
        <f>SUM(F149:F153)</f>
        <v>219</v>
      </c>
      <c r="G154" s="462"/>
    </row>
    <row r="155" spans="1:7" ht="15.45" customHeight="1">
      <c r="A155" s="1061" t="s">
        <v>413</v>
      </c>
      <c r="B155" s="175" t="s">
        <v>258</v>
      </c>
      <c r="C155" s="175">
        <v>131</v>
      </c>
      <c r="D155" s="175">
        <v>208</v>
      </c>
      <c r="E155" s="175">
        <v>44</v>
      </c>
      <c r="F155" s="175">
        <f>SUM(C155:E155)</f>
        <v>383</v>
      </c>
      <c r="G155" s="462"/>
    </row>
    <row r="156" spans="1:7" ht="16.05" customHeight="1">
      <c r="A156" s="1062"/>
      <c r="B156" s="175" t="s">
        <v>479</v>
      </c>
      <c r="C156" s="175">
        <v>1</v>
      </c>
      <c r="D156" s="175">
        <v>0</v>
      </c>
      <c r="E156" s="175">
        <v>0</v>
      </c>
      <c r="F156" s="175">
        <f t="shared" ref="F156:F158" si="12">SUM(C156:E156)</f>
        <v>1</v>
      </c>
      <c r="G156" s="462"/>
    </row>
    <row r="157" spans="1:7" ht="13.05" customHeight="1">
      <c r="A157" s="1062"/>
      <c r="B157" s="175" t="s">
        <v>480</v>
      </c>
      <c r="C157" s="175">
        <v>12</v>
      </c>
      <c r="D157" s="175">
        <v>34</v>
      </c>
      <c r="E157" s="175">
        <v>7</v>
      </c>
      <c r="F157" s="175">
        <f t="shared" si="12"/>
        <v>53</v>
      </c>
      <c r="G157" s="462"/>
    </row>
    <row r="158" spans="1:7" ht="16.95" customHeight="1">
      <c r="A158" s="1063"/>
      <c r="B158" s="175" t="s">
        <v>273</v>
      </c>
      <c r="C158" s="175">
        <v>17</v>
      </c>
      <c r="D158" s="175">
        <v>94</v>
      </c>
      <c r="E158" s="175">
        <v>29</v>
      </c>
      <c r="F158" s="175">
        <f t="shared" si="12"/>
        <v>140</v>
      </c>
      <c r="G158" s="462"/>
    </row>
    <row r="159" spans="1:7">
      <c r="A159" s="1050" t="s">
        <v>492</v>
      </c>
      <c r="B159" s="1051"/>
      <c r="C159" s="493">
        <f>SUM(C155:C158)</f>
        <v>161</v>
      </c>
      <c r="D159" s="493">
        <f t="shared" ref="D159:F159" si="13">SUM(D155:D158)</f>
        <v>336</v>
      </c>
      <c r="E159" s="493">
        <f t="shared" si="13"/>
        <v>80</v>
      </c>
      <c r="F159" s="493">
        <f t="shared" si="13"/>
        <v>577</v>
      </c>
      <c r="G159" s="462"/>
    </row>
    <row r="160" spans="1:7">
      <c r="A160" s="1050" t="s">
        <v>493</v>
      </c>
      <c r="B160" s="1051"/>
      <c r="C160" s="493">
        <f>SUM(C154,C159)</f>
        <v>236</v>
      </c>
      <c r="D160" s="493">
        <f t="shared" ref="D160:F160" si="14">SUM(D154,D159)</f>
        <v>460</v>
      </c>
      <c r="E160" s="493">
        <f t="shared" si="14"/>
        <v>100</v>
      </c>
      <c r="F160" s="493">
        <f t="shared" si="14"/>
        <v>796</v>
      </c>
    </row>
    <row r="161" spans="1:12">
      <c r="A161" s="501"/>
      <c r="B161" s="501"/>
      <c r="C161" s="189"/>
      <c r="D161" s="189"/>
      <c r="E161" s="189"/>
      <c r="F161" s="189"/>
    </row>
    <row r="162" spans="1:12" ht="16.2">
      <c r="A162" s="254" t="s">
        <v>497</v>
      </c>
      <c r="B162" s="209"/>
      <c r="C162" s="209"/>
      <c r="D162" s="209"/>
      <c r="E162" s="189"/>
      <c r="F162" s="189"/>
    </row>
    <row r="163" spans="1:12">
      <c r="A163" s="502"/>
      <c r="B163" s="695">
        <v>2022</v>
      </c>
      <c r="C163" s="465">
        <v>2021</v>
      </c>
      <c r="D163" s="464">
        <v>2020</v>
      </c>
      <c r="E163" s="464">
        <v>2019</v>
      </c>
      <c r="F163" s="464">
        <v>2018</v>
      </c>
      <c r="G163" s="464">
        <v>2017</v>
      </c>
      <c r="H163" s="50">
        <v>2016</v>
      </c>
    </row>
    <row r="164" spans="1:12">
      <c r="A164" s="175" t="s">
        <v>498</v>
      </c>
      <c r="B164" s="756">
        <v>7.3999999999999996E-2</v>
      </c>
      <c r="C164" s="503">
        <v>0.06</v>
      </c>
      <c r="D164" s="504">
        <v>5.0999999999999997E-2</v>
      </c>
      <c r="E164" s="504">
        <v>6.5000000000000002E-2</v>
      </c>
      <c r="F164" s="505">
        <v>0.06</v>
      </c>
      <c r="G164" s="505">
        <v>0.06</v>
      </c>
      <c r="H164" s="308">
        <v>0.06</v>
      </c>
    </row>
    <row r="165" spans="1:12">
      <c r="A165" s="175" t="s">
        <v>499</v>
      </c>
      <c r="B165" s="756">
        <v>9.5000000000000001E-2</v>
      </c>
      <c r="C165" s="503">
        <v>0.08</v>
      </c>
      <c r="D165" s="506">
        <v>0.1</v>
      </c>
      <c r="E165" s="506">
        <v>0.1</v>
      </c>
      <c r="F165" s="506">
        <v>0.08</v>
      </c>
      <c r="G165" s="506">
        <v>0.09</v>
      </c>
      <c r="H165" s="309">
        <v>7.0000000000000007E-2</v>
      </c>
    </row>
    <row r="166" spans="1:12">
      <c r="A166" s="496" t="s">
        <v>500</v>
      </c>
      <c r="B166" s="507"/>
      <c r="C166" s="507"/>
      <c r="D166" s="507"/>
      <c r="E166" s="508"/>
      <c r="F166" s="508"/>
      <c r="G166" s="310"/>
      <c r="H166" s="310"/>
    </row>
    <row r="168" spans="1:12" ht="15.6">
      <c r="A168" s="686" t="s">
        <v>501</v>
      </c>
      <c r="B168" s="686"/>
      <c r="C168" s="686"/>
      <c r="D168" s="686"/>
      <c r="E168" s="686"/>
      <c r="F168" s="686"/>
      <c r="G168" s="686"/>
      <c r="H168" s="686"/>
    </row>
    <row r="169" spans="1:12" ht="15.6">
      <c r="A169" s="1083"/>
      <c r="B169" s="933">
        <v>2022</v>
      </c>
      <c r="C169" s="935"/>
      <c r="D169" s="933">
        <v>2021</v>
      </c>
      <c r="E169" s="935"/>
      <c r="F169" s="933">
        <v>2020</v>
      </c>
      <c r="G169" s="935"/>
      <c r="H169" s="933">
        <v>2019</v>
      </c>
      <c r="I169" s="935"/>
      <c r="J169" s="396" t="s">
        <v>502</v>
      </c>
      <c r="K169" s="396">
        <v>2017</v>
      </c>
      <c r="L169" s="396">
        <v>2016</v>
      </c>
    </row>
    <row r="170" spans="1:12" ht="15.6" customHeight="1">
      <c r="A170" s="1084"/>
      <c r="B170" s="509" t="s">
        <v>412</v>
      </c>
      <c r="C170" s="509" t="s">
        <v>413</v>
      </c>
      <c r="D170" s="509" t="s">
        <v>412</v>
      </c>
      <c r="E170" s="509" t="s">
        <v>413</v>
      </c>
      <c r="F170" s="509" t="s">
        <v>412</v>
      </c>
      <c r="G170" s="46" t="s">
        <v>413</v>
      </c>
      <c r="H170" s="46" t="s">
        <v>412</v>
      </c>
      <c r="I170" s="46" t="s">
        <v>413</v>
      </c>
      <c r="J170" s="46"/>
      <c r="K170" s="46"/>
      <c r="L170" s="46"/>
    </row>
    <row r="171" spans="1:12" ht="27.45" customHeight="1">
      <c r="A171" s="13" t="s">
        <v>503</v>
      </c>
      <c r="B171" s="13">
        <v>30</v>
      </c>
      <c r="C171" s="13">
        <v>71</v>
      </c>
      <c r="D171" s="29">
        <v>66</v>
      </c>
      <c r="E171" s="29">
        <v>141</v>
      </c>
      <c r="F171" s="29">
        <v>80</v>
      </c>
      <c r="G171" s="324">
        <v>177</v>
      </c>
      <c r="H171" s="324">
        <v>69</v>
      </c>
      <c r="I171" s="324">
        <v>86</v>
      </c>
      <c r="J171" s="5">
        <v>134</v>
      </c>
      <c r="K171" s="5">
        <v>123</v>
      </c>
      <c r="L171" s="5">
        <v>122</v>
      </c>
    </row>
    <row r="172" spans="1:12" ht="42">
      <c r="A172" s="13" t="s">
        <v>504</v>
      </c>
      <c r="B172" s="13">
        <v>56</v>
      </c>
      <c r="C172" s="13">
        <v>75</v>
      </c>
      <c r="D172" s="29">
        <v>42</v>
      </c>
      <c r="E172" s="29">
        <v>116</v>
      </c>
      <c r="F172" s="29">
        <v>65</v>
      </c>
      <c r="G172" s="324">
        <v>162</v>
      </c>
      <c r="H172" s="324">
        <v>46</v>
      </c>
      <c r="I172" s="324">
        <v>92</v>
      </c>
      <c r="J172" s="5">
        <v>124</v>
      </c>
      <c r="K172" s="5">
        <v>111</v>
      </c>
      <c r="L172" s="5">
        <v>96</v>
      </c>
    </row>
    <row r="173" spans="1:12" ht="66">
      <c r="A173" s="13" t="s">
        <v>505</v>
      </c>
      <c r="B173" s="13">
        <v>52</v>
      </c>
      <c r="C173" s="13">
        <v>122</v>
      </c>
      <c r="D173" s="29">
        <v>80</v>
      </c>
      <c r="E173" s="29">
        <v>156</v>
      </c>
      <c r="F173" s="29">
        <v>37</v>
      </c>
      <c r="G173" s="324">
        <v>81</v>
      </c>
      <c r="H173" s="324">
        <v>49</v>
      </c>
      <c r="I173" s="324">
        <v>61</v>
      </c>
      <c r="J173" s="5" t="s">
        <v>506</v>
      </c>
      <c r="K173" s="5" t="s">
        <v>506</v>
      </c>
      <c r="L173" s="5" t="s">
        <v>506</v>
      </c>
    </row>
    <row r="174" spans="1:12" ht="42">
      <c r="A174" s="13" t="s">
        <v>507</v>
      </c>
      <c r="B174" s="757">
        <v>1.867</v>
      </c>
      <c r="C174" s="757">
        <v>1.506</v>
      </c>
      <c r="D174" s="510">
        <v>0.63600000000000001</v>
      </c>
      <c r="E174" s="510">
        <v>0.82299999999999995</v>
      </c>
      <c r="F174" s="142">
        <v>0.81</v>
      </c>
      <c r="G174" s="84">
        <v>0.92</v>
      </c>
      <c r="H174" s="84">
        <v>0.67</v>
      </c>
      <c r="I174" s="84">
        <v>1.07</v>
      </c>
      <c r="J174" s="98">
        <v>0.93</v>
      </c>
      <c r="K174" s="98">
        <v>0.9</v>
      </c>
      <c r="L174" s="98">
        <v>0.79</v>
      </c>
    </row>
    <row r="175" spans="1:12" ht="28.8">
      <c r="A175" s="13" t="s">
        <v>508</v>
      </c>
      <c r="B175" s="758">
        <v>0.88100000000000001</v>
      </c>
      <c r="C175" s="757">
        <v>0.89700000000000002</v>
      </c>
      <c r="D175" s="142">
        <v>0.93</v>
      </c>
      <c r="E175" s="142">
        <v>0.91</v>
      </c>
      <c r="F175" s="142">
        <v>0.84</v>
      </c>
      <c r="G175" s="84">
        <v>0.89</v>
      </c>
      <c r="H175" s="84">
        <v>0.94</v>
      </c>
      <c r="I175" s="84">
        <v>0.87</v>
      </c>
      <c r="J175" s="98">
        <v>0.88</v>
      </c>
      <c r="K175" s="98">
        <v>0.92</v>
      </c>
      <c r="L175" s="5" t="s">
        <v>196</v>
      </c>
    </row>
    <row r="176" spans="1:12">
      <c r="A176" s="511" t="s">
        <v>509</v>
      </c>
      <c r="B176" s="512"/>
      <c r="C176" s="512"/>
      <c r="D176" s="512"/>
      <c r="E176" s="511"/>
      <c r="F176" s="511"/>
      <c r="G176" s="511"/>
      <c r="H176" s="511"/>
      <c r="I176" s="511"/>
      <c r="J176" s="511"/>
    </row>
    <row r="177" spans="1:20" ht="25.5" customHeight="1">
      <c r="A177" s="1088" t="s">
        <v>1164</v>
      </c>
      <c r="B177" s="1088"/>
      <c r="C177" s="1088"/>
      <c r="D177" s="1088"/>
      <c r="E177" s="1088"/>
      <c r="F177" s="1088"/>
      <c r="G177" s="1088"/>
      <c r="H177" s="1088"/>
      <c r="I177" s="1088"/>
      <c r="J177" s="1088"/>
      <c r="K177" s="1088"/>
      <c r="L177" s="1088"/>
    </row>
    <row r="178" spans="1:20" ht="15" customHeight="1">
      <c r="A178" s="91" t="s">
        <v>510</v>
      </c>
      <c r="B178" s="394"/>
      <c r="C178" s="394"/>
      <c r="D178" s="394"/>
      <c r="E178" s="394"/>
      <c r="F178" s="394"/>
      <c r="G178" s="394"/>
      <c r="H178" s="394"/>
      <c r="I178" s="394"/>
      <c r="J178" s="394"/>
    </row>
    <row r="179" spans="1:20" ht="14.55" customHeight="1">
      <c r="A179" s="91" t="s">
        <v>511</v>
      </c>
      <c r="B179" s="513"/>
      <c r="C179" s="513"/>
      <c r="D179" s="513"/>
      <c r="E179" s="513"/>
      <c r="F179" s="513"/>
      <c r="G179" s="513"/>
      <c r="H179" s="513"/>
      <c r="I179" s="513"/>
      <c r="J179" s="513"/>
    </row>
    <row r="180" spans="1:20" ht="16.2" customHeight="1">
      <c r="A180" s="514"/>
    </row>
    <row r="181" spans="1:20" ht="15.6" customHeight="1">
      <c r="A181" s="1085" t="s">
        <v>512</v>
      </c>
      <c r="B181" s="1085"/>
      <c r="C181" s="1085"/>
      <c r="D181" s="1085"/>
      <c r="E181" s="1085"/>
      <c r="F181" s="1085"/>
    </row>
    <row r="182" spans="1:20" ht="36.6" customHeight="1">
      <c r="A182" s="515"/>
      <c r="B182" s="515">
        <v>2022</v>
      </c>
      <c r="C182" s="515">
        <v>2021</v>
      </c>
      <c r="D182" s="515">
        <v>2020</v>
      </c>
      <c r="E182" s="515">
        <v>2019</v>
      </c>
      <c r="F182" s="515">
        <v>2018</v>
      </c>
      <c r="G182" s="515">
        <v>2017</v>
      </c>
      <c r="H182" s="515">
        <v>2016</v>
      </c>
    </row>
    <row r="183" spans="1:20" ht="24" customHeight="1">
      <c r="A183" s="136" t="s">
        <v>513</v>
      </c>
      <c r="B183" s="759">
        <v>46</v>
      </c>
      <c r="C183" s="139">
        <v>36</v>
      </c>
      <c r="D183" s="516">
        <v>34</v>
      </c>
      <c r="E183" s="516">
        <v>48</v>
      </c>
      <c r="F183" s="516">
        <v>43</v>
      </c>
      <c r="G183" s="516">
        <v>38</v>
      </c>
      <c r="H183" s="139">
        <v>32</v>
      </c>
    </row>
    <row r="184" spans="1:20" ht="13.2" customHeight="1">
      <c r="A184" s="496"/>
      <c r="B184" s="507"/>
      <c r="C184" s="507"/>
      <c r="D184" s="507"/>
      <c r="E184" s="312"/>
      <c r="F184" s="312"/>
      <c r="G184" s="189"/>
    </row>
    <row r="185" spans="1:20" s="321" customFormat="1" ht="13.2" customHeight="1">
      <c r="A185" s="520" t="s">
        <v>514</v>
      </c>
      <c r="B185" s="487"/>
      <c r="C185" s="487"/>
      <c r="D185" s="487"/>
      <c r="E185" s="189"/>
      <c r="F185" s="189"/>
      <c r="G185" s="189"/>
      <c r="H185"/>
      <c r="I185"/>
      <c r="J185"/>
      <c r="K185"/>
      <c r="L185"/>
      <c r="M185"/>
      <c r="N185"/>
      <c r="O185"/>
      <c r="P185"/>
      <c r="Q185"/>
      <c r="R185"/>
      <c r="S185"/>
      <c r="T185"/>
    </row>
    <row r="186" spans="1:20">
      <c r="A186" s="1086" t="s">
        <v>77</v>
      </c>
      <c r="B186" s="1082">
        <v>2022</v>
      </c>
      <c r="C186" s="1047"/>
      <c r="D186" s="1082">
        <v>2021</v>
      </c>
      <c r="E186" s="1047"/>
      <c r="F186" s="1046">
        <v>2020</v>
      </c>
      <c r="G186" s="1047"/>
      <c r="H186" s="687">
        <v>2019</v>
      </c>
      <c r="I186" s="688"/>
      <c r="J186" s="1048">
        <v>2018</v>
      </c>
      <c r="K186" s="1049"/>
      <c r="L186" s="1048">
        <v>2017</v>
      </c>
      <c r="M186" s="1049"/>
    </row>
    <row r="187" spans="1:20" ht="14.7" customHeight="1">
      <c r="A187" s="1087"/>
      <c r="B187" s="517" t="s">
        <v>413</v>
      </c>
      <c r="C187" s="517" t="s">
        <v>412</v>
      </c>
      <c r="D187" s="517" t="s">
        <v>413</v>
      </c>
      <c r="E187" s="517" t="s">
        <v>412</v>
      </c>
      <c r="F187" s="518" t="s">
        <v>413</v>
      </c>
      <c r="G187" s="518" t="s">
        <v>412</v>
      </c>
      <c r="H187" s="518" t="s">
        <v>413</v>
      </c>
      <c r="I187" s="518" t="s">
        <v>412</v>
      </c>
      <c r="J187" s="397" t="s">
        <v>413</v>
      </c>
      <c r="K187" s="397" t="s">
        <v>412</v>
      </c>
      <c r="L187" s="54" t="s">
        <v>413</v>
      </c>
      <c r="M187" s="54" t="s">
        <v>412</v>
      </c>
    </row>
    <row r="188" spans="1:20" ht="14.7" customHeight="1">
      <c r="A188" s="228" t="s">
        <v>515</v>
      </c>
      <c r="B188" s="228">
        <v>53</v>
      </c>
      <c r="C188" s="228">
        <v>68</v>
      </c>
      <c r="D188" s="277">
        <v>52</v>
      </c>
      <c r="E188" s="277">
        <v>56</v>
      </c>
      <c r="F188" s="136">
        <v>68</v>
      </c>
      <c r="G188" s="136">
        <v>58</v>
      </c>
      <c r="H188" s="136">
        <v>128</v>
      </c>
      <c r="I188" s="136">
        <v>115</v>
      </c>
      <c r="J188" s="81">
        <v>56</v>
      </c>
      <c r="K188" s="81">
        <v>77</v>
      </c>
      <c r="L188" s="311">
        <v>98</v>
      </c>
      <c r="M188" s="81">
        <v>104</v>
      </c>
    </row>
    <row r="189" spans="1:20" ht="28.95" customHeight="1">
      <c r="A189" s="228" t="s">
        <v>516</v>
      </c>
      <c r="B189" s="228">
        <v>21</v>
      </c>
      <c r="C189" s="228">
        <v>30</v>
      </c>
      <c r="D189" s="277">
        <v>18</v>
      </c>
      <c r="E189" s="277">
        <v>19</v>
      </c>
      <c r="F189" s="136">
        <v>24</v>
      </c>
      <c r="G189" s="136">
        <v>17</v>
      </c>
      <c r="H189" s="136">
        <v>32</v>
      </c>
      <c r="I189" s="136">
        <v>51</v>
      </c>
      <c r="J189" s="81">
        <v>30</v>
      </c>
      <c r="K189" s="81">
        <v>32</v>
      </c>
      <c r="L189" s="311">
        <v>16</v>
      </c>
      <c r="M189" s="81">
        <v>19</v>
      </c>
    </row>
    <row r="190" spans="1:20" ht="15.6">
      <c r="A190" s="232" t="s">
        <v>58</v>
      </c>
      <c r="B190" s="232">
        <v>37</v>
      </c>
      <c r="C190" s="232">
        <v>49</v>
      </c>
      <c r="D190" s="232" t="s">
        <v>1166</v>
      </c>
      <c r="E190" s="232" t="s">
        <v>1167</v>
      </c>
      <c r="F190" s="27" t="s">
        <v>1168</v>
      </c>
      <c r="G190" s="27" t="s">
        <v>1167</v>
      </c>
      <c r="H190" s="519">
        <f>SUM(H188:H189)</f>
        <v>160</v>
      </c>
      <c r="I190" s="519">
        <f>SUM(I188:I189)</f>
        <v>166</v>
      </c>
      <c r="J190" s="11">
        <v>51</v>
      </c>
      <c r="K190" s="11">
        <v>56</v>
      </c>
      <c r="L190" s="112">
        <v>67</v>
      </c>
      <c r="M190" s="11">
        <v>49</v>
      </c>
    </row>
    <row r="191" spans="1:20">
      <c r="A191" s="823" t="s">
        <v>1165</v>
      </c>
      <c r="B191" s="696"/>
      <c r="C191" s="696"/>
      <c r="D191" s="696"/>
      <c r="E191" s="696"/>
      <c r="F191" s="697"/>
      <c r="G191" s="697"/>
      <c r="H191" s="697"/>
      <c r="I191" s="697"/>
      <c r="J191" s="372"/>
      <c r="K191" s="372"/>
      <c r="L191" s="372"/>
      <c r="M191" s="372"/>
    </row>
    <row r="192" spans="1:20">
      <c r="A192" s="696"/>
      <c r="B192" s="696"/>
      <c r="C192" s="696"/>
      <c r="D192" s="696"/>
      <c r="E192" s="696"/>
      <c r="F192" s="697"/>
      <c r="G192" s="697"/>
      <c r="H192" s="697"/>
      <c r="I192" s="697"/>
      <c r="J192" s="372"/>
      <c r="K192" s="372"/>
      <c r="L192" s="372"/>
      <c r="M192" s="372"/>
    </row>
    <row r="193" spans="1:20">
      <c r="A193" s="689" t="s">
        <v>526</v>
      </c>
      <c r="B193" s="689"/>
      <c r="C193" s="689"/>
      <c r="D193" s="689"/>
      <c r="E193" s="689"/>
      <c r="F193" s="689"/>
      <c r="G193" s="689"/>
      <c r="H193" s="689"/>
      <c r="I193" s="689"/>
      <c r="J193" s="689"/>
      <c r="N193" s="321"/>
      <c r="O193" s="321"/>
      <c r="P193" s="321"/>
      <c r="Q193" s="321"/>
      <c r="R193" s="321"/>
      <c r="S193" s="321"/>
    </row>
    <row r="194" spans="1:20" ht="14.7" customHeight="1">
      <c r="A194" s="681">
        <v>2020</v>
      </c>
      <c r="B194" s="682"/>
      <c r="C194" s="682"/>
      <c r="D194" s="682"/>
      <c r="E194" s="682"/>
      <c r="F194" s="682"/>
      <c r="G194" s="682"/>
      <c r="H194" s="682"/>
      <c r="I194" s="683"/>
    </row>
    <row r="195" spans="1:20" ht="14.7" customHeight="1">
      <c r="A195" s="933" t="s">
        <v>517</v>
      </c>
      <c r="B195" s="934"/>
      <c r="C195" s="934"/>
      <c r="D195" s="934"/>
      <c r="E195" s="935"/>
      <c r="F195" s="1037" t="s">
        <v>527</v>
      </c>
      <c r="G195" s="1038"/>
      <c r="H195" s="1038"/>
      <c r="I195" s="1039"/>
    </row>
    <row r="196" spans="1:20" ht="14.7" customHeight="1">
      <c r="A196" s="1089" t="s">
        <v>518</v>
      </c>
      <c r="B196" s="933" t="s">
        <v>453</v>
      </c>
      <c r="C196" s="934"/>
      <c r="D196" s="935"/>
      <c r="E196" s="1090" t="s">
        <v>519</v>
      </c>
      <c r="F196" s="1040" t="s">
        <v>453</v>
      </c>
      <c r="G196" s="1041"/>
      <c r="H196" s="1042"/>
      <c r="I196" s="1090" t="s">
        <v>519</v>
      </c>
    </row>
    <row r="197" spans="1:20" ht="31.95" customHeight="1">
      <c r="A197" s="1089"/>
      <c r="B197" s="396" t="s">
        <v>520</v>
      </c>
      <c r="C197" s="396" t="s">
        <v>521</v>
      </c>
      <c r="D197" s="396" t="s">
        <v>522</v>
      </c>
      <c r="E197" s="1090"/>
      <c r="F197" s="396" t="s">
        <v>520</v>
      </c>
      <c r="G197" s="396" t="s">
        <v>521</v>
      </c>
      <c r="H197" s="396" t="s">
        <v>522</v>
      </c>
      <c r="I197" s="1090"/>
    </row>
    <row r="198" spans="1:20" ht="21.45" customHeight="1">
      <c r="A198" s="328" t="s">
        <v>413</v>
      </c>
      <c r="B198" s="329">
        <v>0</v>
      </c>
      <c r="C198" s="351">
        <v>0</v>
      </c>
      <c r="D198" s="329">
        <v>9</v>
      </c>
      <c r="E198" s="334">
        <f>D198/D200</f>
        <v>0.75</v>
      </c>
      <c r="F198" s="329">
        <v>0</v>
      </c>
      <c r="G198" s="351">
        <v>0</v>
      </c>
      <c r="H198" s="329">
        <v>7</v>
      </c>
      <c r="I198" s="334">
        <f>H198/H200</f>
        <v>0.7</v>
      </c>
    </row>
    <row r="199" spans="1:20" ht="16.95" customHeight="1">
      <c r="A199" s="328" t="s">
        <v>412</v>
      </c>
      <c r="B199" s="329">
        <v>0</v>
      </c>
      <c r="C199" s="351">
        <v>0</v>
      </c>
      <c r="D199" s="329">
        <v>3</v>
      </c>
      <c r="E199" s="334">
        <f>D199/D200</f>
        <v>0.25</v>
      </c>
      <c r="F199" s="329">
        <v>0</v>
      </c>
      <c r="G199" s="351">
        <v>0</v>
      </c>
      <c r="H199" s="329">
        <v>3</v>
      </c>
      <c r="I199" s="334">
        <f>H199/H200</f>
        <v>0.3</v>
      </c>
    </row>
    <row r="200" spans="1:20">
      <c r="A200" s="330" t="s">
        <v>58</v>
      </c>
      <c r="B200" s="335">
        <v>0</v>
      </c>
      <c r="C200" s="352">
        <v>0</v>
      </c>
      <c r="D200" s="335">
        <v>12</v>
      </c>
      <c r="E200" s="336">
        <v>1</v>
      </c>
      <c r="F200" s="335">
        <v>0</v>
      </c>
      <c r="G200" s="352">
        <v>0</v>
      </c>
      <c r="H200" s="335">
        <v>10</v>
      </c>
      <c r="I200" s="336">
        <v>1</v>
      </c>
    </row>
    <row r="201" spans="1:20">
      <c r="A201" s="524"/>
      <c r="B201" s="522"/>
      <c r="C201" s="522"/>
      <c r="D201" s="522"/>
      <c r="E201" s="522"/>
      <c r="F201" s="522"/>
      <c r="G201" s="522"/>
    </row>
    <row r="202" spans="1:20" s="147" customFormat="1" ht="28.8">
      <c r="A202" s="322">
        <v>2020</v>
      </c>
      <c r="B202" s="396" t="s">
        <v>517</v>
      </c>
      <c r="C202" s="396" t="s">
        <v>527</v>
      </c>
      <c r="D202" s="323"/>
      <c r="E202"/>
      <c r="F202"/>
      <c r="G202"/>
      <c r="H202"/>
      <c r="I202"/>
      <c r="J202"/>
      <c r="K202"/>
      <c r="L202"/>
      <c r="M202"/>
      <c r="N202"/>
      <c r="O202"/>
      <c r="P202"/>
      <c r="Q202"/>
      <c r="R202"/>
      <c r="S202"/>
      <c r="T202"/>
    </row>
    <row r="203" spans="1:20" s="147" customFormat="1" ht="15.6">
      <c r="A203" s="328" t="s">
        <v>523</v>
      </c>
      <c r="B203" s="329">
        <v>4</v>
      </c>
      <c r="C203" s="5">
        <v>4</v>
      </c>
      <c r="D203" s="161"/>
      <c r="E203"/>
      <c r="F203"/>
      <c r="G203"/>
      <c r="H203"/>
      <c r="I203"/>
      <c r="J203"/>
      <c r="K203"/>
      <c r="L203"/>
      <c r="M203"/>
      <c r="N203"/>
      <c r="O203"/>
      <c r="P203"/>
      <c r="Q203"/>
      <c r="R203"/>
      <c r="S203"/>
      <c r="T203"/>
    </row>
    <row r="204" spans="1:20">
      <c r="A204" s="330" t="s">
        <v>58</v>
      </c>
      <c r="B204" s="331">
        <v>12</v>
      </c>
      <c r="C204" s="331">
        <v>10</v>
      </c>
      <c r="D204" s="161"/>
    </row>
    <row r="205" spans="1:20" ht="39" customHeight="1">
      <c r="A205" s="1043" t="s">
        <v>524</v>
      </c>
      <c r="B205" s="1043"/>
      <c r="C205" s="1043"/>
      <c r="D205" s="1043"/>
      <c r="E205" s="1043"/>
      <c r="F205" s="1043"/>
      <c r="G205" s="1043"/>
      <c r="H205" s="1043"/>
      <c r="I205" s="1043"/>
      <c r="J205" s="690"/>
    </row>
    <row r="206" spans="1:20" ht="22.2" customHeight="1">
      <c r="A206" s="1043" t="s">
        <v>525</v>
      </c>
      <c r="B206" s="1043"/>
      <c r="C206" s="1043"/>
      <c r="D206" s="1043"/>
      <c r="E206" s="1043"/>
      <c r="F206" s="1043"/>
      <c r="G206" s="1043"/>
      <c r="H206" s="1043"/>
      <c r="I206" s="1043"/>
      <c r="J206" s="690"/>
    </row>
    <row r="207" spans="1:20" ht="13.2" customHeight="1">
      <c r="A207" s="524"/>
      <c r="B207" s="522"/>
      <c r="C207" s="522"/>
      <c r="D207" s="522"/>
      <c r="E207" s="522"/>
      <c r="F207" s="522"/>
      <c r="G207" s="522"/>
    </row>
    <row r="208" spans="1:20" ht="16.8" customHeight="1">
      <c r="A208" s="4" t="s">
        <v>528</v>
      </c>
      <c r="B208" s="525"/>
      <c r="C208" s="525"/>
      <c r="D208" s="525"/>
    </row>
    <row r="209" spans="1:22" ht="15" customHeight="1">
      <c r="A209" s="332" t="s">
        <v>462</v>
      </c>
      <c r="B209" s="763">
        <v>2022</v>
      </c>
      <c r="C209" s="526">
        <v>2021</v>
      </c>
      <c r="D209" s="77">
        <v>2020</v>
      </c>
      <c r="E209" s="77">
        <v>2019</v>
      </c>
      <c r="F209" s="77">
        <v>2018</v>
      </c>
      <c r="G209" s="77">
        <v>2017</v>
      </c>
      <c r="H209" s="77">
        <v>2016</v>
      </c>
    </row>
    <row r="210" spans="1:22" ht="17.7" customHeight="1">
      <c r="A210" s="208" t="s">
        <v>517</v>
      </c>
      <c r="B210" s="764">
        <v>0.28999999999999998</v>
      </c>
      <c r="C210" s="527">
        <v>0.25</v>
      </c>
      <c r="D210" s="84">
        <v>0.25</v>
      </c>
      <c r="E210" s="84">
        <v>0.31</v>
      </c>
      <c r="F210" s="84">
        <v>0.25</v>
      </c>
      <c r="G210" s="84">
        <v>0.21</v>
      </c>
      <c r="H210" s="84">
        <v>0.14000000000000001</v>
      </c>
    </row>
    <row r="211" spans="1:22" ht="18" customHeight="1">
      <c r="A211" s="208" t="s">
        <v>529</v>
      </c>
      <c r="B211" s="764">
        <v>0.28999999999999998</v>
      </c>
      <c r="C211" s="527">
        <v>0.28999999999999998</v>
      </c>
      <c r="D211" s="84">
        <v>0.2</v>
      </c>
      <c r="E211" s="84">
        <v>0.19</v>
      </c>
      <c r="F211" s="84">
        <v>0.2</v>
      </c>
      <c r="G211" s="84">
        <v>0.1</v>
      </c>
      <c r="H211" s="84">
        <v>0.11</v>
      </c>
    </row>
    <row r="212" spans="1:22">
      <c r="A212" s="208" t="s">
        <v>464</v>
      </c>
      <c r="B212" s="764">
        <v>0.23</v>
      </c>
      <c r="C212" s="527">
        <v>0.2</v>
      </c>
      <c r="D212" s="84">
        <v>0.19</v>
      </c>
      <c r="E212" s="84">
        <v>0.18</v>
      </c>
      <c r="F212" s="84">
        <v>0.18</v>
      </c>
      <c r="G212" s="84">
        <v>0.17</v>
      </c>
      <c r="H212" s="84">
        <v>0.16</v>
      </c>
    </row>
    <row r="213" spans="1:22" ht="26.4">
      <c r="A213" s="208" t="s">
        <v>530</v>
      </c>
      <c r="B213" s="764">
        <v>0.19</v>
      </c>
      <c r="C213" s="527">
        <v>0.15</v>
      </c>
      <c r="D213" s="84">
        <v>0.13</v>
      </c>
      <c r="E213" s="84">
        <v>0.13</v>
      </c>
      <c r="F213" s="84">
        <v>0.12</v>
      </c>
      <c r="G213" s="84">
        <v>0.1</v>
      </c>
      <c r="H213" s="84">
        <v>0.09</v>
      </c>
    </row>
    <row r="214" spans="1:22" ht="39.6">
      <c r="A214" s="208" t="s">
        <v>531</v>
      </c>
      <c r="B214" s="764">
        <v>0.03</v>
      </c>
      <c r="C214" s="527">
        <v>0.08</v>
      </c>
      <c r="D214" s="84">
        <v>7.0000000000000007E-2</v>
      </c>
      <c r="E214" s="84">
        <v>7.0000000000000007E-2</v>
      </c>
      <c r="F214" s="84">
        <v>7.0000000000000007E-2</v>
      </c>
      <c r="G214" s="84">
        <v>0.06</v>
      </c>
      <c r="H214" s="84">
        <v>0.05</v>
      </c>
    </row>
    <row r="215" spans="1:22">
      <c r="A215" s="236" t="s">
        <v>1169</v>
      </c>
      <c r="B215" s="528"/>
      <c r="C215" s="528"/>
      <c r="D215" s="528"/>
      <c r="E215" s="312"/>
      <c r="F215" s="312"/>
      <c r="G215" s="312"/>
      <c r="H215" s="312"/>
      <c r="I215" s="312"/>
    </row>
    <row r="216" spans="1:22" ht="10.199999999999999" customHeight="1">
      <c r="A216" s="339"/>
      <c r="B216" s="523"/>
      <c r="C216" s="523"/>
      <c r="D216" s="523"/>
      <c r="E216" s="339"/>
      <c r="F216" s="339"/>
      <c r="G216" s="339"/>
      <c r="H216" s="339"/>
      <c r="I216" s="339"/>
      <c r="J216" s="339"/>
    </row>
    <row r="217" spans="1:22" ht="15" customHeight="1">
      <c r="A217" s="865" t="s">
        <v>1329</v>
      </c>
      <c r="B217" s="691"/>
      <c r="C217" s="691"/>
      <c r="D217" s="691"/>
      <c r="E217" s="691"/>
      <c r="F217" s="691"/>
      <c r="G217" s="691"/>
      <c r="H217" s="691"/>
    </row>
    <row r="218" spans="1:22" ht="15" customHeight="1">
      <c r="A218" s="47"/>
      <c r="B218" s="1093">
        <v>2022</v>
      </c>
      <c r="C218" s="1094"/>
      <c r="D218" s="1091">
        <v>2021</v>
      </c>
      <c r="E218" s="1092"/>
      <c r="F218" s="1044">
        <v>2020</v>
      </c>
      <c r="G218" s="1045"/>
      <c r="H218" s="1044">
        <v>2019</v>
      </c>
      <c r="I218" s="1045"/>
      <c r="J218" s="1044">
        <v>2018</v>
      </c>
      <c r="K218" s="1045"/>
      <c r="L218" s="1044">
        <v>2017</v>
      </c>
      <c r="M218" s="1045"/>
      <c r="N218" s="1044">
        <v>2016</v>
      </c>
      <c r="O218" s="1045"/>
    </row>
    <row r="219" spans="1:22">
      <c r="A219" s="11" t="s">
        <v>532</v>
      </c>
      <c r="B219" s="765" t="s">
        <v>412</v>
      </c>
      <c r="C219" s="765" t="s">
        <v>413</v>
      </c>
      <c r="D219" s="529" t="s">
        <v>412</v>
      </c>
      <c r="E219" s="529" t="s">
        <v>413</v>
      </c>
      <c r="F219" s="113" t="s">
        <v>412</v>
      </c>
      <c r="G219" s="113" t="s">
        <v>413</v>
      </c>
      <c r="H219" s="113" t="s">
        <v>412</v>
      </c>
      <c r="I219" s="113" t="s">
        <v>413</v>
      </c>
      <c r="J219" s="113" t="s">
        <v>412</v>
      </c>
      <c r="K219" s="113" t="s">
        <v>413</v>
      </c>
      <c r="L219" s="12" t="s">
        <v>412</v>
      </c>
      <c r="M219" s="12" t="s">
        <v>413</v>
      </c>
      <c r="N219" s="12" t="s">
        <v>412</v>
      </c>
      <c r="O219" s="12" t="s">
        <v>413</v>
      </c>
    </row>
    <row r="220" spans="1:22">
      <c r="A220" s="81" t="s">
        <v>258</v>
      </c>
      <c r="B220" s="711" t="s">
        <v>1170</v>
      </c>
      <c r="C220" s="711" t="s">
        <v>1170</v>
      </c>
      <c r="D220" s="29" t="s">
        <v>533</v>
      </c>
      <c r="E220" s="29" t="s">
        <v>533</v>
      </c>
      <c r="F220" s="329" t="s">
        <v>533</v>
      </c>
      <c r="G220" s="329" t="s">
        <v>533</v>
      </c>
      <c r="H220" s="329" t="s">
        <v>534</v>
      </c>
      <c r="I220" s="329" t="s">
        <v>534</v>
      </c>
      <c r="J220" s="329" t="s">
        <v>535</v>
      </c>
      <c r="K220" s="329" t="s">
        <v>535</v>
      </c>
      <c r="L220" s="313" t="s">
        <v>536</v>
      </c>
      <c r="M220" s="324" t="s">
        <v>536</v>
      </c>
      <c r="N220" s="324" t="s">
        <v>537</v>
      </c>
      <c r="O220" s="324" t="s">
        <v>537</v>
      </c>
    </row>
    <row r="221" spans="1:22">
      <c r="A221" s="81" t="s">
        <v>480</v>
      </c>
      <c r="B221" s="711" t="s">
        <v>1171</v>
      </c>
      <c r="C221" s="711" t="s">
        <v>1171</v>
      </c>
      <c r="D221" s="29" t="s">
        <v>538</v>
      </c>
      <c r="E221" s="29" t="s">
        <v>538</v>
      </c>
      <c r="F221" s="329" t="s">
        <v>538</v>
      </c>
      <c r="G221" s="329" t="s">
        <v>538</v>
      </c>
      <c r="H221" s="329" t="s">
        <v>538</v>
      </c>
      <c r="I221" s="329" t="s">
        <v>538</v>
      </c>
      <c r="J221" s="329" t="s">
        <v>539</v>
      </c>
      <c r="K221" s="329" t="s">
        <v>539</v>
      </c>
      <c r="L221" s="313" t="s">
        <v>539</v>
      </c>
      <c r="M221" s="324" t="s">
        <v>539</v>
      </c>
      <c r="N221" s="324" t="s">
        <v>540</v>
      </c>
      <c r="O221" s="324" t="s">
        <v>540</v>
      </c>
    </row>
    <row r="222" spans="1:22">
      <c r="A222" s="81" t="s">
        <v>273</v>
      </c>
      <c r="B222" s="711" t="s">
        <v>1172</v>
      </c>
      <c r="C222" s="711" t="s">
        <v>1172</v>
      </c>
      <c r="D222" s="29" t="s">
        <v>541</v>
      </c>
      <c r="E222" s="29" t="s">
        <v>541</v>
      </c>
      <c r="F222" s="329" t="s">
        <v>542</v>
      </c>
      <c r="G222" s="329" t="s">
        <v>542</v>
      </c>
      <c r="H222" s="329" t="s">
        <v>534</v>
      </c>
      <c r="I222" s="329" t="s">
        <v>534</v>
      </c>
      <c r="J222" s="329" t="s">
        <v>536</v>
      </c>
      <c r="K222" s="329" t="s">
        <v>536</v>
      </c>
      <c r="L222" s="313" t="s">
        <v>543</v>
      </c>
      <c r="M222" s="324" t="s">
        <v>543</v>
      </c>
      <c r="N222" s="324" t="s">
        <v>543</v>
      </c>
      <c r="O222" s="324" t="s">
        <v>543</v>
      </c>
      <c r="V222" s="147"/>
    </row>
    <row r="223" spans="1:22" ht="15.6" customHeight="1">
      <c r="A223" s="530" t="s">
        <v>544</v>
      </c>
      <c r="B223" s="530"/>
      <c r="C223" s="530"/>
      <c r="D223" s="530"/>
      <c r="E223" s="530"/>
      <c r="F223" s="530"/>
      <c r="G223" s="530"/>
      <c r="H223" s="530"/>
      <c r="I223" s="530"/>
      <c r="J223" s="530"/>
      <c r="K223" s="147"/>
      <c r="L223" s="147"/>
      <c r="M223" s="147"/>
      <c r="N223" s="147"/>
      <c r="O223" s="147"/>
      <c r="P223" s="147"/>
      <c r="Q223" s="147"/>
      <c r="R223" s="147"/>
      <c r="S223" s="147"/>
      <c r="T223" s="147"/>
    </row>
    <row r="224" spans="1:22" ht="16.95" customHeight="1">
      <c r="A224" s="3" t="s">
        <v>545</v>
      </c>
      <c r="B224" s="3"/>
      <c r="C224" s="3"/>
      <c r="D224" s="3"/>
      <c r="E224" s="3"/>
      <c r="F224" s="3"/>
      <c r="G224" s="3"/>
      <c r="H224" s="3"/>
      <c r="I224" s="3"/>
      <c r="J224" s="3"/>
      <c r="K224" s="147"/>
      <c r="L224" s="147"/>
      <c r="M224" s="147"/>
      <c r="N224" s="147"/>
      <c r="O224" s="147"/>
      <c r="P224" s="147"/>
      <c r="Q224" s="147"/>
      <c r="R224" s="147"/>
      <c r="S224" s="147"/>
    </row>
    <row r="225" spans="1:10">
      <c r="A225" s="159" t="s">
        <v>546</v>
      </c>
      <c r="B225" s="159"/>
      <c r="C225" s="159"/>
      <c r="D225" s="159"/>
      <c r="E225" s="159"/>
      <c r="F225" s="159"/>
      <c r="G225" s="159"/>
      <c r="H225" s="159"/>
      <c r="I225" s="159"/>
      <c r="J225" s="159"/>
    </row>
    <row r="227" spans="1:10">
      <c r="A227" s="689" t="s">
        <v>547</v>
      </c>
      <c r="B227" s="395"/>
      <c r="C227" s="395"/>
      <c r="D227" s="395"/>
      <c r="E227" s="395"/>
      <c r="F227" s="395"/>
      <c r="G227" s="395"/>
      <c r="H227" s="395"/>
    </row>
    <row r="228" spans="1:10">
      <c r="A228" s="1098" t="s">
        <v>548</v>
      </c>
      <c r="B228" s="1101">
        <v>2022</v>
      </c>
      <c r="C228" s="1102"/>
      <c r="D228" s="1044">
        <v>2021</v>
      </c>
      <c r="E228" s="1045"/>
      <c r="F228" s="1044">
        <v>2020</v>
      </c>
      <c r="G228" s="1045"/>
      <c r="H228" s="395"/>
      <c r="I228" s="395"/>
      <c r="J228" s="395"/>
    </row>
    <row r="229" spans="1:10" ht="39.6">
      <c r="A229" s="1099"/>
      <c r="B229" s="864" t="s">
        <v>549</v>
      </c>
      <c r="C229" s="864" t="s">
        <v>550</v>
      </c>
      <c r="D229" s="397" t="s">
        <v>549</v>
      </c>
      <c r="E229" s="397" t="s">
        <v>550</v>
      </c>
      <c r="F229" s="397" t="s">
        <v>551</v>
      </c>
      <c r="G229" s="397" t="s">
        <v>550</v>
      </c>
    </row>
    <row r="230" spans="1:10" ht="15.6">
      <c r="A230" s="531" t="s">
        <v>552</v>
      </c>
      <c r="B230" s="768"/>
      <c r="C230" s="768"/>
      <c r="D230" s="532"/>
      <c r="E230" s="532"/>
      <c r="F230" s="532"/>
      <c r="G230" s="533"/>
    </row>
    <row r="231" spans="1:10" ht="26.4">
      <c r="A231" s="208" t="s">
        <v>463</v>
      </c>
      <c r="B231" s="324" t="s">
        <v>553</v>
      </c>
      <c r="C231" s="761" t="s">
        <v>554</v>
      </c>
      <c r="D231" s="29" t="s">
        <v>553</v>
      </c>
      <c r="E231" s="29" t="s">
        <v>554</v>
      </c>
      <c r="F231" s="534" t="s">
        <v>553</v>
      </c>
      <c r="G231" s="534" t="s">
        <v>555</v>
      </c>
      <c r="H231" s="462"/>
    </row>
    <row r="232" spans="1:10" ht="14.4" customHeight="1">
      <c r="A232" s="208" t="s">
        <v>464</v>
      </c>
      <c r="B232" s="534" t="s">
        <v>556</v>
      </c>
      <c r="C232" s="766" t="s">
        <v>556</v>
      </c>
      <c r="D232" s="534" t="s">
        <v>556</v>
      </c>
      <c r="E232" s="534" t="s">
        <v>556</v>
      </c>
      <c r="F232" s="534" t="s">
        <v>556</v>
      </c>
      <c r="G232" s="534" t="s">
        <v>556</v>
      </c>
      <c r="H232" s="462"/>
    </row>
    <row r="233" spans="1:10">
      <c r="A233" s="208" t="s">
        <v>465</v>
      </c>
      <c r="B233" s="324" t="s">
        <v>553</v>
      </c>
      <c r="C233" s="761" t="s">
        <v>553</v>
      </c>
      <c r="D233" s="534" t="s">
        <v>553</v>
      </c>
      <c r="E233" s="534" t="s">
        <v>553</v>
      </c>
      <c r="F233" s="534" t="s">
        <v>553</v>
      </c>
      <c r="G233" s="534" t="s">
        <v>553</v>
      </c>
      <c r="H233" s="462"/>
    </row>
    <row r="234" spans="1:10">
      <c r="A234" s="208" t="s">
        <v>466</v>
      </c>
      <c r="B234" s="324" t="s">
        <v>557</v>
      </c>
      <c r="C234" s="761" t="s">
        <v>557</v>
      </c>
      <c r="D234" s="29" t="s">
        <v>557</v>
      </c>
      <c r="E234" s="29" t="s">
        <v>557</v>
      </c>
      <c r="F234" s="534" t="s">
        <v>557</v>
      </c>
      <c r="G234" s="534" t="s">
        <v>557</v>
      </c>
      <c r="H234" s="462"/>
    </row>
    <row r="235" spans="1:10">
      <c r="A235" s="208" t="s">
        <v>467</v>
      </c>
      <c r="B235" s="534" t="s">
        <v>556</v>
      </c>
      <c r="C235" s="761" t="s">
        <v>553</v>
      </c>
      <c r="D235" s="29" t="s">
        <v>553</v>
      </c>
      <c r="E235" s="29" t="s">
        <v>553</v>
      </c>
      <c r="F235" s="534" t="s">
        <v>553</v>
      </c>
      <c r="G235" s="534" t="s">
        <v>553</v>
      </c>
      <c r="H235" s="462"/>
    </row>
    <row r="236" spans="1:10">
      <c r="A236" s="208" t="s">
        <v>558</v>
      </c>
      <c r="B236" s="761" t="s">
        <v>553</v>
      </c>
      <c r="C236" s="761" t="s">
        <v>553</v>
      </c>
      <c r="D236" s="711" t="s">
        <v>553</v>
      </c>
      <c r="E236" s="29" t="s">
        <v>553</v>
      </c>
      <c r="F236" s="534" t="s">
        <v>553</v>
      </c>
      <c r="G236" s="534" t="s">
        <v>553</v>
      </c>
      <c r="H236" s="462"/>
    </row>
    <row r="237" spans="1:10">
      <c r="A237" s="531" t="s">
        <v>480</v>
      </c>
      <c r="B237" s="767"/>
      <c r="C237" s="767"/>
      <c r="D237" s="858"/>
      <c r="E237" s="859"/>
      <c r="F237" s="859"/>
      <c r="G237" s="860"/>
      <c r="H237" s="462"/>
    </row>
    <row r="238" spans="1:10">
      <c r="A238" s="609" t="s">
        <v>463</v>
      </c>
      <c r="B238" s="711" t="s">
        <v>559</v>
      </c>
      <c r="C238" s="711" t="s">
        <v>559</v>
      </c>
      <c r="D238" s="711" t="s">
        <v>559</v>
      </c>
      <c r="E238" s="29" t="s">
        <v>559</v>
      </c>
      <c r="F238" s="534" t="s">
        <v>559</v>
      </c>
      <c r="G238" s="534" t="s">
        <v>559</v>
      </c>
      <c r="H238" s="462"/>
    </row>
    <row r="239" spans="1:10">
      <c r="A239" s="208" t="s">
        <v>464</v>
      </c>
      <c r="B239" s="761" t="s">
        <v>553</v>
      </c>
      <c r="C239" s="761" t="s">
        <v>553</v>
      </c>
      <c r="D239" s="711" t="s">
        <v>553</v>
      </c>
      <c r="E239" s="29" t="s">
        <v>553</v>
      </c>
      <c r="F239" s="534" t="s">
        <v>553</v>
      </c>
      <c r="G239" s="534" t="s">
        <v>556</v>
      </c>
      <c r="H239" s="462"/>
    </row>
    <row r="240" spans="1:10">
      <c r="A240" s="208" t="s">
        <v>465</v>
      </c>
      <c r="B240" s="766" t="s">
        <v>556</v>
      </c>
      <c r="C240" s="766" t="s">
        <v>556</v>
      </c>
      <c r="D240" s="766" t="s">
        <v>556</v>
      </c>
      <c r="E240" s="534" t="s">
        <v>556</v>
      </c>
      <c r="F240" s="534" t="s">
        <v>556</v>
      </c>
      <c r="G240" s="534" t="s">
        <v>556</v>
      </c>
      <c r="H240" s="462"/>
    </row>
    <row r="241" spans="1:20" ht="14.4" customHeight="1">
      <c r="A241" s="208" t="s">
        <v>466</v>
      </c>
      <c r="B241" s="761" t="s">
        <v>557</v>
      </c>
      <c r="C241" s="761" t="s">
        <v>557</v>
      </c>
      <c r="D241" s="711" t="s">
        <v>557</v>
      </c>
      <c r="E241" s="29" t="s">
        <v>557</v>
      </c>
      <c r="F241" s="534" t="s">
        <v>557</v>
      </c>
      <c r="G241" s="534" t="s">
        <v>557</v>
      </c>
      <c r="H241" s="462"/>
    </row>
    <row r="242" spans="1:20">
      <c r="A242" s="208" t="s">
        <v>467</v>
      </c>
      <c r="B242" s="766" t="s">
        <v>556</v>
      </c>
      <c r="C242" s="766" t="s">
        <v>556</v>
      </c>
      <c r="D242" s="711" t="s">
        <v>560</v>
      </c>
      <c r="E242" s="29" t="s">
        <v>560</v>
      </c>
      <c r="F242" s="534" t="s">
        <v>560</v>
      </c>
      <c r="G242" s="534" t="s">
        <v>560</v>
      </c>
      <c r="H242" s="462"/>
    </row>
    <row r="243" spans="1:20">
      <c r="A243" s="208" t="s">
        <v>558</v>
      </c>
      <c r="B243" s="761" t="s">
        <v>557</v>
      </c>
      <c r="C243" s="761" t="s">
        <v>557</v>
      </c>
      <c r="D243" s="711" t="s">
        <v>557</v>
      </c>
      <c r="E243" s="29" t="s">
        <v>557</v>
      </c>
      <c r="F243" s="534" t="s">
        <v>557</v>
      </c>
      <c r="G243" s="534" t="s">
        <v>557</v>
      </c>
      <c r="H243" s="462"/>
    </row>
    <row r="244" spans="1:20">
      <c r="A244" s="531" t="s">
        <v>273</v>
      </c>
      <c r="B244" s="767"/>
      <c r="C244" s="767"/>
      <c r="D244" s="861"/>
      <c r="E244" s="862"/>
      <c r="F244" s="862"/>
      <c r="G244" s="863"/>
      <c r="H244" s="462"/>
    </row>
    <row r="245" spans="1:20" ht="26.4">
      <c r="A245" s="208" t="s">
        <v>463</v>
      </c>
      <c r="B245" s="766" t="s">
        <v>556</v>
      </c>
      <c r="C245" s="855" t="s">
        <v>560</v>
      </c>
      <c r="D245" s="770" t="s">
        <v>561</v>
      </c>
      <c r="E245" s="29" t="s">
        <v>562</v>
      </c>
      <c r="F245" s="534" t="s">
        <v>556</v>
      </c>
      <c r="G245" s="534" t="s">
        <v>563</v>
      </c>
      <c r="H245" s="462"/>
    </row>
    <row r="246" spans="1:20">
      <c r="A246" s="208" t="s">
        <v>464</v>
      </c>
      <c r="B246" s="857" t="s">
        <v>556</v>
      </c>
      <c r="C246" s="855" t="s">
        <v>553</v>
      </c>
      <c r="D246" s="771" t="s">
        <v>553</v>
      </c>
      <c r="E246" s="29" t="s">
        <v>553</v>
      </c>
      <c r="F246" s="534" t="s">
        <v>553</v>
      </c>
      <c r="G246" s="534" t="s">
        <v>553</v>
      </c>
      <c r="H246" s="462"/>
    </row>
    <row r="247" spans="1:20">
      <c r="A247" s="208" t="s">
        <v>465</v>
      </c>
      <c r="B247" s="856" t="s">
        <v>553</v>
      </c>
      <c r="C247" s="761" t="s">
        <v>553</v>
      </c>
      <c r="D247" s="771" t="s">
        <v>553</v>
      </c>
      <c r="E247" s="29" t="s">
        <v>553</v>
      </c>
      <c r="F247" s="534" t="s">
        <v>553</v>
      </c>
      <c r="G247" s="534" t="s">
        <v>553</v>
      </c>
      <c r="H247" s="462"/>
    </row>
    <row r="248" spans="1:20">
      <c r="A248" s="208" t="s">
        <v>466</v>
      </c>
      <c r="B248" s="761" t="s">
        <v>563</v>
      </c>
      <c r="C248" s="770" t="s">
        <v>556</v>
      </c>
      <c r="D248" s="771" t="s">
        <v>563</v>
      </c>
      <c r="E248" s="534" t="s">
        <v>561</v>
      </c>
      <c r="F248" s="534" t="s">
        <v>563</v>
      </c>
      <c r="G248" s="534" t="s">
        <v>553</v>
      </c>
      <c r="H248" s="462"/>
    </row>
    <row r="249" spans="1:20">
      <c r="A249" s="208" t="s">
        <v>467</v>
      </c>
      <c r="B249" s="769" t="s">
        <v>553</v>
      </c>
      <c r="C249" s="761" t="s">
        <v>553</v>
      </c>
      <c r="D249" s="771" t="s">
        <v>563</v>
      </c>
      <c r="E249" s="534" t="s">
        <v>556</v>
      </c>
      <c r="F249" s="534" t="s">
        <v>560</v>
      </c>
      <c r="G249" s="534" t="s">
        <v>556</v>
      </c>
      <c r="H249" s="462"/>
    </row>
    <row r="250" spans="1:20">
      <c r="A250" s="208" t="s">
        <v>564</v>
      </c>
      <c r="B250" s="769" t="s">
        <v>554</v>
      </c>
      <c r="C250" s="761" t="s">
        <v>554</v>
      </c>
      <c r="D250" s="770" t="s">
        <v>556</v>
      </c>
      <c r="E250" s="29" t="s">
        <v>553</v>
      </c>
      <c r="F250" s="534" t="s">
        <v>556</v>
      </c>
      <c r="G250" s="534" t="s">
        <v>553</v>
      </c>
      <c r="H250" s="462"/>
    </row>
    <row r="251" spans="1:20" s="546" customFormat="1">
      <c r="A251" s="3" t="s">
        <v>565</v>
      </c>
      <c r="B251" s="535"/>
      <c r="C251" s="222"/>
      <c r="D251" s="536"/>
      <c r="E251" s="536"/>
      <c r="F251"/>
      <c r="G251"/>
      <c r="H251"/>
      <c r="I251"/>
      <c r="J251"/>
      <c r="K251"/>
      <c r="L251"/>
      <c r="M251"/>
      <c r="N251"/>
      <c r="O251"/>
      <c r="P251"/>
      <c r="Q251"/>
      <c r="R251"/>
      <c r="S251"/>
      <c r="T251"/>
    </row>
    <row r="252" spans="1:20" s="546" customFormat="1">
      <c r="A252"/>
      <c r="B252" s="448"/>
      <c r="C252" s="448"/>
      <c r="D252" s="448"/>
      <c r="E252"/>
      <c r="F252"/>
      <c r="G252"/>
      <c r="H252"/>
      <c r="I252"/>
      <c r="J252"/>
      <c r="K252"/>
      <c r="L252"/>
      <c r="M252"/>
      <c r="N252"/>
      <c r="O252"/>
      <c r="P252"/>
      <c r="Q252"/>
      <c r="R252"/>
      <c r="S252"/>
      <c r="T252"/>
    </row>
    <row r="253" spans="1:20" s="546" customFormat="1" ht="16.2">
      <c r="A253" s="853" t="s">
        <v>1178</v>
      </c>
      <c r="B253" s="448"/>
      <c r="C253" s="448"/>
      <c r="D253" s="448"/>
      <c r="E253"/>
      <c r="F253"/>
      <c r="G253"/>
      <c r="H253"/>
      <c r="I253"/>
      <c r="J253"/>
      <c r="K253"/>
      <c r="L253"/>
      <c r="M253"/>
      <c r="N253"/>
      <c r="O253"/>
      <c r="P253"/>
      <c r="Q253"/>
      <c r="R253"/>
      <c r="S253"/>
      <c r="T253"/>
    </row>
    <row r="254" spans="1:20" s="546" customFormat="1" ht="27.45" customHeight="1">
      <c r="A254" s="1103" t="s">
        <v>1173</v>
      </c>
      <c r="B254" s="1103" t="s">
        <v>1174</v>
      </c>
      <c r="C254" s="1103"/>
      <c r="D254" s="1103"/>
      <c r="E254"/>
      <c r="F254"/>
      <c r="G254"/>
      <c r="H254"/>
      <c r="I254"/>
      <c r="J254"/>
      <c r="K254"/>
      <c r="L254"/>
      <c r="M254"/>
      <c r="N254"/>
      <c r="O254"/>
      <c r="P254"/>
      <c r="Q254"/>
      <c r="R254"/>
      <c r="S254"/>
      <c r="T254"/>
    </row>
    <row r="255" spans="1:20" s="546" customFormat="1" ht="30" customHeight="1">
      <c r="A255" s="1103"/>
      <c r="B255" s="820" t="s">
        <v>577</v>
      </c>
      <c r="C255" s="820" t="s">
        <v>1175</v>
      </c>
      <c r="D255" s="820" t="s">
        <v>567</v>
      </c>
      <c r="E255"/>
      <c r="F255"/>
      <c r="G255"/>
      <c r="H255"/>
      <c r="I255"/>
      <c r="J255"/>
      <c r="K255"/>
      <c r="L255"/>
      <c r="M255"/>
      <c r="N255"/>
      <c r="O255"/>
      <c r="P255"/>
      <c r="Q255"/>
      <c r="R255"/>
      <c r="S255"/>
      <c r="T255"/>
    </row>
    <row r="256" spans="1:20" s="546" customFormat="1">
      <c r="A256" s="766" t="s">
        <v>1177</v>
      </c>
      <c r="B256" s="762">
        <v>0.02</v>
      </c>
      <c r="C256" s="773">
        <v>8.1000000000000003E-2</v>
      </c>
      <c r="D256" s="761" t="s">
        <v>1176</v>
      </c>
      <c r="E256"/>
      <c r="F256"/>
      <c r="G256"/>
      <c r="H256"/>
      <c r="I256"/>
      <c r="J256"/>
      <c r="K256"/>
      <c r="L256"/>
      <c r="M256"/>
      <c r="N256"/>
      <c r="O256"/>
      <c r="P256"/>
      <c r="Q256"/>
      <c r="R256"/>
      <c r="S256"/>
      <c r="T256"/>
    </row>
    <row r="257" spans="1:20" s="546" customFormat="1" ht="25.05" customHeight="1">
      <c r="A257" s="937" t="s">
        <v>585</v>
      </c>
      <c r="B257" s="937"/>
      <c r="C257" s="937"/>
      <c r="D257" s="937"/>
      <c r="E257" s="937"/>
      <c r="F257" s="937"/>
      <c r="G257" s="937"/>
      <c r="H257"/>
      <c r="I257"/>
      <c r="J257"/>
      <c r="K257"/>
      <c r="L257"/>
      <c r="M257"/>
      <c r="N257"/>
      <c r="O257"/>
      <c r="P257"/>
      <c r="Q257"/>
      <c r="R257"/>
      <c r="S257"/>
      <c r="T257"/>
    </row>
    <row r="258" spans="1:20" s="546" customFormat="1">
      <c r="A258" s="774" t="s">
        <v>586</v>
      </c>
      <c r="B258" s="760"/>
      <c r="C258" s="760"/>
      <c r="D258" s="760"/>
      <c r="E258" s="760"/>
      <c r="F258" s="760"/>
      <c r="G258" s="760"/>
      <c r="H258"/>
      <c r="I258"/>
      <c r="J258"/>
      <c r="K258"/>
      <c r="L258"/>
      <c r="M258"/>
      <c r="N258"/>
      <c r="O258"/>
      <c r="P258"/>
      <c r="Q258"/>
      <c r="R258"/>
      <c r="S258"/>
      <c r="T258"/>
    </row>
    <row r="259" spans="1:20" s="546" customFormat="1">
      <c r="A259" s="774" t="s">
        <v>587</v>
      </c>
      <c r="B259" s="760"/>
      <c r="C259" s="760"/>
      <c r="D259" s="760"/>
      <c r="E259" s="760"/>
      <c r="F259" s="760"/>
      <c r="G259" s="760"/>
      <c r="H259"/>
      <c r="I259"/>
      <c r="J259"/>
      <c r="K259"/>
      <c r="L259"/>
      <c r="M259"/>
      <c r="N259"/>
      <c r="O259"/>
      <c r="P259"/>
      <c r="Q259"/>
      <c r="R259"/>
      <c r="S259"/>
      <c r="T259"/>
    </row>
    <row r="260" spans="1:20" s="546" customFormat="1">
      <c r="A260"/>
      <c r="B260" s="448"/>
      <c r="C260" s="448"/>
      <c r="D260" s="448"/>
      <c r="E260"/>
      <c r="F260"/>
      <c r="G260"/>
      <c r="H260"/>
      <c r="I260"/>
      <c r="J260"/>
      <c r="K260"/>
      <c r="L260"/>
      <c r="M260"/>
      <c r="N260"/>
      <c r="O260"/>
      <c r="P260"/>
      <c r="Q260"/>
      <c r="R260"/>
      <c r="S260"/>
      <c r="T260"/>
    </row>
    <row r="261" spans="1:20" s="546" customFormat="1" ht="16.2">
      <c r="A261" s="689" t="s">
        <v>566</v>
      </c>
      <c r="B261" s="395"/>
      <c r="C261" s="395"/>
      <c r="D261" s="395"/>
      <c r="E261" s="395"/>
      <c r="F261" s="395"/>
      <c r="G261" s="395"/>
      <c r="H261" s="395"/>
      <c r="I261"/>
      <c r="J261"/>
      <c r="K261"/>
      <c r="L261"/>
      <c r="M261"/>
      <c r="N261"/>
      <c r="O261"/>
      <c r="P261"/>
      <c r="Q261"/>
      <c r="R261"/>
      <c r="S261"/>
      <c r="T261"/>
    </row>
    <row r="262" spans="1:20">
      <c r="A262" s="772" t="s">
        <v>482</v>
      </c>
      <c r="B262" s="1100" t="s">
        <v>567</v>
      </c>
      <c r="C262" s="1100"/>
      <c r="D262" s="537"/>
      <c r="E262" s="537"/>
      <c r="F262" s="189"/>
      <c r="G262" s="189"/>
      <c r="H262" s="189"/>
      <c r="I262" s="189"/>
    </row>
    <row r="263" spans="1:20">
      <c r="A263" s="538"/>
      <c r="B263" s="539">
        <v>2021</v>
      </c>
      <c r="C263" s="509">
        <v>2020</v>
      </c>
      <c r="D263" s="189"/>
      <c r="E263" s="189"/>
      <c r="F263" s="189"/>
      <c r="G263" s="189"/>
      <c r="H263" s="189"/>
      <c r="I263" s="189"/>
      <c r="J263" s="189"/>
    </row>
    <row r="264" spans="1:20">
      <c r="A264" s="540" t="s">
        <v>258</v>
      </c>
      <c r="B264" s="534" t="s">
        <v>568</v>
      </c>
      <c r="C264" s="534" t="s">
        <v>569</v>
      </c>
      <c r="D264" s="189"/>
      <c r="E264" s="189"/>
      <c r="F264" s="189"/>
      <c r="G264" s="189"/>
      <c r="H264" s="189"/>
      <c r="I264" s="189"/>
      <c r="J264" s="189"/>
    </row>
    <row r="265" spans="1:20">
      <c r="A265" s="136" t="s">
        <v>273</v>
      </c>
      <c r="B265" s="534" t="s">
        <v>570</v>
      </c>
      <c r="C265" s="534" t="s">
        <v>571</v>
      </c>
      <c r="D265" s="189"/>
      <c r="E265" s="189"/>
      <c r="F265" s="189"/>
      <c r="G265" s="189"/>
      <c r="H265" s="189"/>
      <c r="I265" s="189"/>
      <c r="J265" s="189"/>
    </row>
    <row r="266" spans="1:20">
      <c r="A266" s="136" t="s">
        <v>480</v>
      </c>
      <c r="B266" s="534" t="s">
        <v>572</v>
      </c>
      <c r="C266" s="534" t="s">
        <v>573</v>
      </c>
      <c r="D266" s="189"/>
      <c r="E266" s="189"/>
      <c r="F266" s="189"/>
      <c r="G266" s="189"/>
      <c r="H266" s="189"/>
      <c r="I266" s="189"/>
      <c r="J266" s="189"/>
    </row>
    <row r="267" spans="1:20">
      <c r="A267" s="236" t="s">
        <v>574</v>
      </c>
      <c r="B267" s="541"/>
      <c r="C267" s="541"/>
      <c r="D267" s="542"/>
      <c r="E267" s="542"/>
      <c r="F267" s="542"/>
      <c r="G267" s="542"/>
      <c r="H267" s="542"/>
      <c r="I267" s="542"/>
      <c r="J267" s="542"/>
    </row>
    <row r="268" spans="1:20">
      <c r="A268" s="236" t="s">
        <v>575</v>
      </c>
      <c r="B268" s="541"/>
      <c r="C268" s="541"/>
      <c r="D268" s="542"/>
      <c r="E268" s="542"/>
      <c r="F268" s="542"/>
      <c r="G268" s="542"/>
      <c r="H268" s="542"/>
      <c r="I268" s="542"/>
      <c r="J268" s="542"/>
    </row>
    <row r="269" spans="1:20" s="546" customFormat="1">
      <c r="A269" s="189"/>
      <c r="B269" s="501"/>
      <c r="C269" s="501"/>
      <c r="D269" s="501"/>
      <c r="E269" s="189"/>
      <c r="F269" s="189"/>
      <c r="G269" s="189"/>
      <c r="H269" s="189"/>
      <c r="I269" s="189"/>
      <c r="J269" s="189"/>
      <c r="K269"/>
      <c r="L269"/>
      <c r="M269"/>
      <c r="N269"/>
      <c r="O269"/>
      <c r="P269"/>
      <c r="Q269"/>
      <c r="R269"/>
      <c r="S269"/>
      <c r="T269"/>
    </row>
    <row r="270" spans="1:20" s="546" customFormat="1" ht="16.2">
      <c r="A270" s="4" t="s">
        <v>576</v>
      </c>
      <c r="B270" s="395"/>
      <c r="C270" s="395"/>
      <c r="D270" s="395"/>
      <c r="E270" s="395"/>
      <c r="F270" s="395"/>
      <c r="G270" s="395"/>
      <c r="H270" s="395"/>
      <c r="I270"/>
      <c r="J270"/>
      <c r="K270"/>
      <c r="L270"/>
      <c r="M270"/>
      <c r="N270"/>
      <c r="O270"/>
      <c r="P270"/>
      <c r="Q270"/>
      <c r="R270"/>
      <c r="S270"/>
      <c r="T270"/>
    </row>
    <row r="271" spans="1:20" s="546" customFormat="1">
      <c r="A271" s="543"/>
      <c r="B271" s="1095">
        <v>2021</v>
      </c>
      <c r="C271" s="1096"/>
      <c r="D271" s="1097"/>
      <c r="E271" s="1104">
        <v>2020</v>
      </c>
      <c r="F271" s="1105"/>
      <c r="G271" s="1106"/>
      <c r="H271" s="395"/>
      <c r="I271"/>
      <c r="J271"/>
      <c r="K271"/>
      <c r="L271"/>
      <c r="M271"/>
      <c r="N271"/>
      <c r="O271"/>
      <c r="P271"/>
      <c r="Q271"/>
      <c r="R271"/>
      <c r="S271"/>
      <c r="T271"/>
    </row>
    <row r="272" spans="1:20" ht="26.4">
      <c r="A272" s="332" t="s">
        <v>482</v>
      </c>
      <c r="B272" s="499" t="s">
        <v>577</v>
      </c>
      <c r="C272" s="499" t="s">
        <v>578</v>
      </c>
      <c r="D272" s="499" t="s">
        <v>567</v>
      </c>
      <c r="E272" s="521" t="s">
        <v>577</v>
      </c>
      <c r="F272" s="521" t="s">
        <v>578</v>
      </c>
      <c r="G272" s="521" t="s">
        <v>567</v>
      </c>
    </row>
    <row r="273" spans="1:20">
      <c r="A273" s="81" t="s">
        <v>258</v>
      </c>
      <c r="B273" s="510">
        <v>8.5000000000000006E-2</v>
      </c>
      <c r="C273" s="510">
        <v>3.2000000000000001E-2</v>
      </c>
      <c r="D273" s="29" t="s">
        <v>579</v>
      </c>
      <c r="E273" s="333">
        <v>0.25</v>
      </c>
      <c r="F273" s="333">
        <v>1.4999999999999999E-2</v>
      </c>
      <c r="G273" s="324" t="s">
        <v>580</v>
      </c>
    </row>
    <row r="274" spans="1:20">
      <c r="A274" s="81" t="s">
        <v>581</v>
      </c>
      <c r="B274" s="510">
        <v>0.112</v>
      </c>
      <c r="C274" s="510">
        <v>0.02</v>
      </c>
      <c r="D274" s="29" t="s">
        <v>582</v>
      </c>
      <c r="E274" s="333">
        <v>1.4999999999999999E-2</v>
      </c>
      <c r="F274" s="333">
        <v>1.4999999999999999E-2</v>
      </c>
      <c r="G274" s="324" t="s">
        <v>583</v>
      </c>
    </row>
    <row r="275" spans="1:20">
      <c r="A275" s="81" t="s">
        <v>480</v>
      </c>
      <c r="B275" s="510">
        <v>0.14799999999999999</v>
      </c>
      <c r="C275" s="510">
        <v>0.02</v>
      </c>
      <c r="D275" s="29" t="s">
        <v>584</v>
      </c>
      <c r="E275" s="333">
        <v>1.7000000000000001E-2</v>
      </c>
      <c r="F275" s="333">
        <v>1.4999999999999999E-2</v>
      </c>
      <c r="G275" s="324" t="s">
        <v>563</v>
      </c>
      <c r="K275" s="189"/>
      <c r="L275" s="189"/>
      <c r="M275" s="189"/>
      <c r="N275" s="189"/>
    </row>
    <row r="276" spans="1:20">
      <c r="A276" s="544" t="s">
        <v>585</v>
      </c>
      <c r="B276" s="545"/>
      <c r="C276" s="545"/>
      <c r="D276" s="545"/>
      <c r="E276" s="546"/>
      <c r="F276" s="546"/>
      <c r="G276" s="546"/>
      <c r="H276" s="546"/>
      <c r="I276" s="546"/>
      <c r="J276" s="546"/>
      <c r="K276" s="189"/>
      <c r="L276" s="189"/>
      <c r="M276" s="189"/>
      <c r="N276" s="189"/>
    </row>
    <row r="277" spans="1:20">
      <c r="A277" s="544" t="s">
        <v>586</v>
      </c>
      <c r="B277" s="545"/>
      <c r="C277" s="545"/>
      <c r="D277" s="545"/>
      <c r="E277" s="546"/>
      <c r="F277" s="546"/>
      <c r="G277" s="546"/>
      <c r="H277" s="546"/>
      <c r="I277" s="546"/>
      <c r="J277" s="546"/>
      <c r="K277" s="189"/>
      <c r="L277" s="189"/>
      <c r="M277" s="189"/>
      <c r="N277" s="189"/>
    </row>
    <row r="278" spans="1:20">
      <c r="A278" s="544" t="s">
        <v>587</v>
      </c>
      <c r="B278" s="547"/>
      <c r="C278" s="547"/>
      <c r="D278" s="547"/>
      <c r="E278" s="546"/>
      <c r="F278" s="546"/>
      <c r="G278" s="546"/>
      <c r="H278" s="546"/>
      <c r="I278" s="546"/>
      <c r="J278" s="546"/>
      <c r="K278" s="189"/>
      <c r="L278" s="189"/>
      <c r="M278" s="189"/>
      <c r="N278" s="189"/>
    </row>
    <row r="279" spans="1:20">
      <c r="K279" s="189"/>
      <c r="L279" s="189"/>
      <c r="M279" s="189"/>
      <c r="N279" s="189"/>
      <c r="T279" s="546"/>
    </row>
    <row r="280" spans="1:20">
      <c r="K280" s="542"/>
      <c r="L280" s="542"/>
      <c r="M280" s="542"/>
      <c r="N280" s="542"/>
      <c r="O280" s="546"/>
      <c r="P280" s="546"/>
      <c r="Q280" s="546"/>
      <c r="R280" s="546"/>
      <c r="S280" s="546"/>
      <c r="T280" s="546"/>
    </row>
    <row r="281" spans="1:20">
      <c r="K281" s="542"/>
      <c r="L281" s="542"/>
      <c r="M281" s="542"/>
      <c r="N281" s="542"/>
      <c r="O281" s="546"/>
      <c r="P281" s="546"/>
      <c r="Q281" s="546"/>
      <c r="R281" s="546"/>
      <c r="S281" s="546"/>
      <c r="T281" s="546"/>
    </row>
    <row r="282" spans="1:20">
      <c r="K282" s="542"/>
      <c r="L282" s="542"/>
      <c r="M282" s="542"/>
      <c r="N282" s="542"/>
      <c r="O282" s="546"/>
      <c r="P282" s="546"/>
      <c r="Q282" s="546"/>
      <c r="R282" s="546"/>
      <c r="S282" s="546"/>
    </row>
    <row r="283" spans="1:20">
      <c r="K283" s="189"/>
      <c r="L283" s="189"/>
      <c r="M283" s="189"/>
      <c r="N283" s="189"/>
    </row>
    <row r="289" spans="11:20">
      <c r="T289" s="546"/>
    </row>
    <row r="290" spans="11:20">
      <c r="K290" s="546"/>
      <c r="L290" s="546"/>
      <c r="M290" s="546"/>
      <c r="N290" s="546"/>
      <c r="O290" s="546"/>
      <c r="P290" s="546"/>
      <c r="Q290" s="546"/>
      <c r="R290" s="546"/>
      <c r="S290" s="546"/>
      <c r="T290" s="546"/>
    </row>
    <row r="291" spans="11:20">
      <c r="K291" s="546"/>
      <c r="L291" s="546"/>
      <c r="M291" s="546"/>
      <c r="N291" s="546"/>
      <c r="O291" s="546"/>
      <c r="P291" s="546"/>
      <c r="Q291" s="546"/>
      <c r="R291" s="546"/>
      <c r="S291" s="546"/>
      <c r="T291" s="546"/>
    </row>
    <row r="292" spans="11:20">
      <c r="K292" s="546"/>
      <c r="L292" s="546"/>
      <c r="M292" s="546"/>
      <c r="N292" s="546"/>
      <c r="O292" s="546"/>
      <c r="P292" s="546"/>
      <c r="Q292" s="546"/>
      <c r="R292" s="546"/>
      <c r="S292" s="546"/>
    </row>
  </sheetData>
  <sheetProtection algorithmName="SHA-512" hashValue="RjhXt2iktHgVBYWa9sjs/r9Qcollw47osS0KsCFg96WnIYPDMwk3GgTsyMECO7Eu/WUTge1APVM6wp0rXmZPiw==" saltValue="pqTPI8cwvHC/J1hYfaabtw==" spinCount="100000" sheet="1" objects="1" scenarios="1"/>
  <mergeCells count="75">
    <mergeCell ref="B271:D271"/>
    <mergeCell ref="A228:A229"/>
    <mergeCell ref="D228:E228"/>
    <mergeCell ref="F228:G228"/>
    <mergeCell ref="B262:C262"/>
    <mergeCell ref="B228:C228"/>
    <mergeCell ref="B254:D254"/>
    <mergeCell ref="A254:A255"/>
    <mergeCell ref="A257:G257"/>
    <mergeCell ref="E271:G271"/>
    <mergeCell ref="N218:O218"/>
    <mergeCell ref="A196:A197"/>
    <mergeCell ref="B196:D196"/>
    <mergeCell ref="E196:E197"/>
    <mergeCell ref="I196:I197"/>
    <mergeCell ref="D218:E218"/>
    <mergeCell ref="F218:G218"/>
    <mergeCell ref="J218:K218"/>
    <mergeCell ref="B218:C218"/>
    <mergeCell ref="A206:I206"/>
    <mergeCell ref="A181:F181"/>
    <mergeCell ref="B169:C169"/>
    <mergeCell ref="D186:E186"/>
    <mergeCell ref="F186:G186"/>
    <mergeCell ref="J186:K186"/>
    <mergeCell ref="A186:A187"/>
    <mergeCell ref="A177:L177"/>
    <mergeCell ref="B186:C186"/>
    <mergeCell ref="L186:M186"/>
    <mergeCell ref="H169:I169"/>
    <mergeCell ref="A155:A158"/>
    <mergeCell ref="A159:B159"/>
    <mergeCell ref="A169:A170"/>
    <mergeCell ref="D169:E169"/>
    <mergeCell ref="F169:G169"/>
    <mergeCell ref="A38:A39"/>
    <mergeCell ref="F38:I38"/>
    <mergeCell ref="H45:J45"/>
    <mergeCell ref="K45:M45"/>
    <mergeCell ref="P16:Q16"/>
    <mergeCell ref="M38:O38"/>
    <mergeCell ref="J38:L38"/>
    <mergeCell ref="B38:E38"/>
    <mergeCell ref="N16:O16"/>
    <mergeCell ref="A129:B129"/>
    <mergeCell ref="F81:I81"/>
    <mergeCell ref="M81:O81"/>
    <mergeCell ref="A112:B112"/>
    <mergeCell ref="A119:B119"/>
    <mergeCell ref="A128:B128"/>
    <mergeCell ref="A96:B96"/>
    <mergeCell ref="A106:B106"/>
    <mergeCell ref="A108:B108"/>
    <mergeCell ref="A12:J12"/>
    <mergeCell ref="H16:I16"/>
    <mergeCell ref="J16:K16"/>
    <mergeCell ref="L16:M16"/>
    <mergeCell ref="A160:B160"/>
    <mergeCell ref="A133:B133"/>
    <mergeCell ref="A134:A137"/>
    <mergeCell ref="A138:B138"/>
    <mergeCell ref="A139:A143"/>
    <mergeCell ref="A144:B144"/>
    <mergeCell ref="A145:B145"/>
    <mergeCell ref="A148:B148"/>
    <mergeCell ref="A149:A153"/>
    <mergeCell ref="A154:B154"/>
    <mergeCell ref="B81:E81"/>
    <mergeCell ref="A88:B88"/>
    <mergeCell ref="F195:I195"/>
    <mergeCell ref="F196:H196"/>
    <mergeCell ref="A205:I205"/>
    <mergeCell ref="A195:E195"/>
    <mergeCell ref="L218:M218"/>
    <mergeCell ref="H218:I218"/>
  </mergeCells>
  <pageMargins left="0.7" right="0.7" top="0.75" bottom="0.75" header="0.3" footer="0.3"/>
  <pageSetup orientation="portrait" r:id="rId1"/>
  <ignoredErrors>
    <ignoredError sqref="J47:J48"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0BCFE-1A11-4705-958F-04701D1B6741}">
  <dimension ref="A7:H27"/>
  <sheetViews>
    <sheetView showGridLines="0" topLeftCell="A22" zoomScaleNormal="100" workbookViewId="0">
      <selection activeCell="E27" sqref="E27"/>
    </sheetView>
  </sheetViews>
  <sheetFormatPr defaultColWidth="8.6640625" defaultRowHeight="14.4"/>
  <cols>
    <col min="1" max="1" width="25.5546875" customWidth="1"/>
    <col min="2" max="8" width="15.5546875" customWidth="1"/>
  </cols>
  <sheetData>
    <row r="7" spans="1:8" ht="21">
      <c r="A7" s="7" t="s">
        <v>1071</v>
      </c>
      <c r="B7" s="7"/>
    </row>
    <row r="8" spans="1:8" ht="15" thickBot="1"/>
    <row r="9" spans="1:8" ht="18.600000000000001" thickTop="1" thickBot="1">
      <c r="A9" s="285" t="s">
        <v>736</v>
      </c>
      <c r="B9" s="285"/>
      <c r="C9" s="284"/>
      <c r="D9" s="284"/>
      <c r="E9" s="284"/>
      <c r="F9" s="284"/>
      <c r="G9" s="284"/>
      <c r="H9" s="284"/>
    </row>
    <row r="10" spans="1:8" ht="18" thickTop="1">
      <c r="A10" s="18"/>
      <c r="B10" s="18"/>
      <c r="C10" s="17"/>
      <c r="D10" s="17"/>
      <c r="E10" s="17"/>
      <c r="F10" s="17"/>
      <c r="G10" s="17"/>
    </row>
    <row r="11" spans="1:8" ht="16.2">
      <c r="A11" s="4" t="s">
        <v>737</v>
      </c>
      <c r="B11" s="4"/>
      <c r="C11" s="190"/>
      <c r="D11" s="191"/>
      <c r="E11" s="192"/>
      <c r="F11" s="192"/>
      <c r="G11" s="192"/>
    </row>
    <row r="12" spans="1:8">
      <c r="A12" s="55" t="s">
        <v>738</v>
      </c>
      <c r="B12" s="61">
        <v>2022</v>
      </c>
      <c r="C12" s="61">
        <v>2021</v>
      </c>
      <c r="D12" s="61">
        <v>2020</v>
      </c>
      <c r="E12" s="61">
        <v>2019</v>
      </c>
      <c r="F12" s="51">
        <v>2018</v>
      </c>
      <c r="G12" s="51">
        <v>2017</v>
      </c>
      <c r="H12" s="51">
        <v>2016</v>
      </c>
    </row>
    <row r="13" spans="1:8">
      <c r="A13" s="108" t="s">
        <v>739</v>
      </c>
      <c r="B13" s="108">
        <v>0</v>
      </c>
      <c r="C13" s="108">
        <v>1</v>
      </c>
      <c r="D13" s="82">
        <v>0</v>
      </c>
      <c r="E13" s="82">
        <v>5</v>
      </c>
      <c r="F13" s="193">
        <v>2</v>
      </c>
      <c r="G13" s="194">
        <v>9</v>
      </c>
      <c r="H13" s="29">
        <v>5</v>
      </c>
    </row>
    <row r="14" spans="1:8">
      <c r="A14" s="108" t="s">
        <v>740</v>
      </c>
      <c r="B14">
        <v>2</v>
      </c>
      <c r="C14" s="108">
        <v>9</v>
      </c>
      <c r="D14" s="82">
        <v>11</v>
      </c>
      <c r="E14" s="82">
        <v>2</v>
      </c>
      <c r="F14" s="193">
        <v>9</v>
      </c>
      <c r="G14" s="194">
        <v>8</v>
      </c>
      <c r="H14" s="29">
        <v>7</v>
      </c>
    </row>
    <row r="15" spans="1:8">
      <c r="A15" s="108" t="s">
        <v>19</v>
      </c>
      <c r="B15" s="108">
        <v>83</v>
      </c>
      <c r="C15" s="108">
        <v>179</v>
      </c>
      <c r="D15" s="82">
        <v>3</v>
      </c>
      <c r="E15" s="82">
        <v>33</v>
      </c>
      <c r="F15" s="193">
        <v>120</v>
      </c>
      <c r="G15" s="194">
        <v>77</v>
      </c>
      <c r="H15" s="29">
        <v>93</v>
      </c>
    </row>
    <row r="16" spans="1:8">
      <c r="A16" s="108" t="s">
        <v>741</v>
      </c>
      <c r="B16" s="108">
        <v>4</v>
      </c>
      <c r="C16" s="108">
        <v>2</v>
      </c>
      <c r="D16" s="82">
        <v>3</v>
      </c>
      <c r="E16" s="82">
        <v>29</v>
      </c>
      <c r="F16" s="193">
        <v>16</v>
      </c>
      <c r="G16" s="194">
        <v>11</v>
      </c>
      <c r="H16" s="29">
        <v>10</v>
      </c>
    </row>
    <row r="17" spans="1:8">
      <c r="A17" s="108" t="s">
        <v>742</v>
      </c>
      <c r="B17" s="108">
        <v>7</v>
      </c>
      <c r="C17" s="108">
        <v>17</v>
      </c>
      <c r="D17" s="82">
        <v>0</v>
      </c>
      <c r="E17" s="82">
        <v>19</v>
      </c>
      <c r="F17" s="193">
        <v>8</v>
      </c>
      <c r="G17" s="194">
        <v>10</v>
      </c>
      <c r="H17" s="29">
        <v>5</v>
      </c>
    </row>
    <row r="18" spans="1:8">
      <c r="A18" s="108" t="s">
        <v>743</v>
      </c>
      <c r="B18" s="108">
        <v>8</v>
      </c>
      <c r="C18" s="108">
        <v>104</v>
      </c>
      <c r="D18" s="82">
        <v>110</v>
      </c>
      <c r="E18" s="82">
        <v>35</v>
      </c>
      <c r="F18" s="195">
        <v>7</v>
      </c>
      <c r="G18" s="175">
        <v>8</v>
      </c>
      <c r="H18" s="29">
        <v>6</v>
      </c>
    </row>
    <row r="19" spans="1:8">
      <c r="A19" s="108" t="s">
        <v>744</v>
      </c>
      <c r="B19" s="108">
        <v>113</v>
      </c>
      <c r="C19" s="108">
        <v>52</v>
      </c>
      <c r="D19" s="82">
        <v>45</v>
      </c>
      <c r="E19" s="82">
        <v>274</v>
      </c>
      <c r="F19" s="193">
        <v>4</v>
      </c>
      <c r="G19" s="194">
        <v>14</v>
      </c>
      <c r="H19" s="29">
        <v>12</v>
      </c>
    </row>
    <row r="20" spans="1:8">
      <c r="A20" s="108" t="s">
        <v>745</v>
      </c>
      <c r="B20" s="108">
        <v>2</v>
      </c>
      <c r="C20" s="108">
        <v>3</v>
      </c>
      <c r="D20" s="82">
        <v>6</v>
      </c>
      <c r="E20" s="82">
        <v>5</v>
      </c>
      <c r="F20" s="194">
        <v>50</v>
      </c>
      <c r="G20" s="194">
        <v>6</v>
      </c>
      <c r="H20" s="29">
        <v>2</v>
      </c>
    </row>
    <row r="21" spans="1:8">
      <c r="A21" s="27" t="s">
        <v>58</v>
      </c>
      <c r="B21" s="27">
        <v>219</v>
      </c>
      <c r="C21" s="27">
        <v>367</v>
      </c>
      <c r="D21" s="9">
        <f>SUM(D13:D20)</f>
        <v>178</v>
      </c>
      <c r="E21" s="9">
        <f>SUM(E13:E20)</f>
        <v>402</v>
      </c>
      <c r="F21" s="9">
        <v>220</v>
      </c>
      <c r="G21" s="9">
        <v>147</v>
      </c>
      <c r="H21" s="27">
        <v>140</v>
      </c>
    </row>
    <row r="22" spans="1:8" ht="25.8" customHeight="1">
      <c r="A22" s="923" t="s">
        <v>1266</v>
      </c>
      <c r="B22" s="923"/>
      <c r="C22" s="923"/>
      <c r="D22" s="923"/>
      <c r="E22" s="923"/>
      <c r="F22" s="923"/>
      <c r="G22" s="923"/>
      <c r="H22" s="923"/>
    </row>
    <row r="24" spans="1:8" ht="15.6">
      <c r="A24" s="1" t="s">
        <v>746</v>
      </c>
      <c r="B24" s="1"/>
    </row>
    <row r="25" spans="1:8">
      <c r="A25" s="332"/>
      <c r="B25" s="332">
        <v>2022</v>
      </c>
      <c r="C25" s="332">
        <v>2021</v>
      </c>
      <c r="D25" s="46">
        <v>2020</v>
      </c>
      <c r="E25" s="46">
        <v>2019</v>
      </c>
      <c r="F25" s="46">
        <v>2018</v>
      </c>
      <c r="G25" s="46">
        <v>2017</v>
      </c>
      <c r="H25" s="46">
        <v>2016</v>
      </c>
    </row>
    <row r="26" spans="1:8">
      <c r="A26" s="81" t="s">
        <v>747</v>
      </c>
      <c r="B26" s="81">
        <v>1</v>
      </c>
      <c r="C26" s="81">
        <v>1</v>
      </c>
      <c r="D26" s="324">
        <v>1</v>
      </c>
      <c r="E26" s="324">
        <v>3</v>
      </c>
      <c r="F26" s="324">
        <v>0</v>
      </c>
      <c r="G26" s="324">
        <v>0</v>
      </c>
      <c r="H26" s="324">
        <v>4</v>
      </c>
    </row>
    <row r="27" spans="1:8">
      <c r="A27" s="91" t="s">
        <v>1265</v>
      </c>
      <c r="B27" s="91"/>
    </row>
  </sheetData>
  <sheetProtection algorithmName="SHA-512" hashValue="YQLney+QeoM0h2wB7vL2xySJwq4rz8NPvAwnH9HXsR05rN6JyJYqm0kEcsvmS4BbneaJq/9/36Bu7XqL9bWq5w==" saltValue="IDLjf6UPXv1SL8cNBYPZ0Q==" spinCount="100000" sheet="1" objects="1" scenarios="1"/>
  <mergeCells count="1">
    <mergeCell ref="A22:H22"/>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7:I134"/>
  <sheetViews>
    <sheetView showGridLines="0" zoomScale="86" zoomScaleNormal="86" workbookViewId="0">
      <selection activeCell="D4" sqref="D4"/>
    </sheetView>
  </sheetViews>
  <sheetFormatPr defaultColWidth="8.6640625" defaultRowHeight="14.4"/>
  <cols>
    <col min="1" max="1" width="23.44140625" customWidth="1"/>
    <col min="2" max="2" width="19" customWidth="1"/>
    <col min="3" max="3" width="21.5546875" customWidth="1"/>
    <col min="4" max="4" width="18.6640625" customWidth="1"/>
    <col min="5" max="5" width="23.44140625" customWidth="1"/>
    <col min="6" max="6" width="35.33203125" customWidth="1"/>
    <col min="7" max="7" width="22" customWidth="1"/>
    <col min="8" max="8" width="20.33203125" customWidth="1"/>
    <col min="9" max="9" width="21.21875" customWidth="1"/>
  </cols>
  <sheetData>
    <row r="7" spans="1:9" ht="21">
      <c r="A7" s="7" t="s">
        <v>1071</v>
      </c>
    </row>
    <row r="8" spans="1:9" ht="21.6" thickBot="1">
      <c r="A8" s="7"/>
    </row>
    <row r="9" spans="1:9" ht="18.600000000000001" thickTop="1" thickBot="1">
      <c r="A9" s="289" t="s">
        <v>588</v>
      </c>
      <c r="B9" s="288"/>
      <c r="C9" s="288"/>
      <c r="D9" s="288"/>
      <c r="E9" s="288"/>
      <c r="F9" s="288"/>
      <c r="G9" s="288"/>
    </row>
    <row r="10" spans="1:9" ht="18" thickTop="1">
      <c r="A10" s="286"/>
      <c r="B10" s="287"/>
      <c r="C10" s="287"/>
      <c r="D10" s="287"/>
      <c r="E10" s="287"/>
      <c r="F10" s="287"/>
      <c r="G10" s="287"/>
    </row>
    <row r="11" spans="1:9" ht="17.399999999999999">
      <c r="A11" s="18"/>
      <c r="B11" s="17"/>
      <c r="C11" s="17"/>
      <c r="D11" s="17"/>
      <c r="E11" s="17"/>
      <c r="F11" s="17"/>
    </row>
    <row r="12" spans="1:9" ht="15.6" customHeight="1">
      <c r="A12" s="1107" t="s">
        <v>589</v>
      </c>
      <c r="B12" s="1107"/>
      <c r="C12" s="1107"/>
      <c r="D12" s="1107"/>
      <c r="E12" s="1107"/>
      <c r="F12" s="1107"/>
      <c r="G12" s="6"/>
    </row>
    <row r="13" spans="1:9">
      <c r="A13" s="51"/>
      <c r="B13" s="51">
        <v>2022</v>
      </c>
      <c r="C13" s="51">
        <v>2021</v>
      </c>
      <c r="D13" s="51">
        <v>2020</v>
      </c>
      <c r="E13" s="50">
        <v>2019</v>
      </c>
      <c r="F13" s="50">
        <v>2018</v>
      </c>
      <c r="G13" s="50">
        <v>2017</v>
      </c>
      <c r="H13" s="51">
        <v>2016</v>
      </c>
      <c r="I13" s="6"/>
    </row>
    <row r="14" spans="1:9">
      <c r="A14" s="136" t="s">
        <v>590</v>
      </c>
      <c r="B14" s="137">
        <v>345</v>
      </c>
      <c r="C14" s="137">
        <v>267</v>
      </c>
      <c r="D14" s="137">
        <v>192</v>
      </c>
      <c r="E14" s="138">
        <v>225</v>
      </c>
      <c r="F14" s="138">
        <v>209</v>
      </c>
      <c r="G14" s="138">
        <v>138</v>
      </c>
      <c r="H14" s="139">
        <v>128</v>
      </c>
      <c r="I14" s="6"/>
    </row>
    <row r="15" spans="1:9">
      <c r="A15" s="10"/>
      <c r="B15" s="6"/>
      <c r="C15" s="6"/>
      <c r="D15" s="6"/>
      <c r="E15" s="6"/>
      <c r="F15" s="6"/>
      <c r="G15" s="6"/>
    </row>
    <row r="16" spans="1:9">
      <c r="A16" s="6"/>
      <c r="B16" s="6"/>
      <c r="C16" s="6"/>
      <c r="D16" s="6"/>
      <c r="E16" s="6"/>
      <c r="F16" s="6"/>
      <c r="G16" s="6"/>
    </row>
    <row r="17" spans="1:9">
      <c r="A17" s="19" t="s">
        <v>591</v>
      </c>
      <c r="B17" s="6"/>
      <c r="C17" s="6"/>
      <c r="D17" s="6"/>
      <c r="E17" s="6"/>
      <c r="F17" s="6"/>
      <c r="G17" s="6"/>
    </row>
    <row r="18" spans="1:9">
      <c r="A18" s="51"/>
      <c r="B18" s="51">
        <v>2022</v>
      </c>
      <c r="C18" s="51">
        <v>2021</v>
      </c>
      <c r="D18" s="51">
        <v>2020</v>
      </c>
      <c r="E18" s="50">
        <v>2019</v>
      </c>
      <c r="F18" s="51">
        <v>2018</v>
      </c>
      <c r="G18" s="51">
        <v>2017</v>
      </c>
      <c r="H18" s="51">
        <v>2016</v>
      </c>
      <c r="I18" s="6"/>
    </row>
    <row r="19" spans="1:9" ht="26.4">
      <c r="A19" s="136" t="s">
        <v>592</v>
      </c>
      <c r="B19" s="140">
        <v>0.13</v>
      </c>
      <c r="C19" s="140">
        <v>0.11</v>
      </c>
      <c r="D19" s="140">
        <v>0.18</v>
      </c>
      <c r="E19" s="141">
        <v>0.12</v>
      </c>
      <c r="F19" s="111">
        <v>0.13</v>
      </c>
      <c r="G19" s="111">
        <v>0.18</v>
      </c>
      <c r="H19" s="142">
        <v>0.37</v>
      </c>
      <c r="I19" s="6"/>
    </row>
    <row r="20" spans="1:9">
      <c r="G20" s="6"/>
    </row>
    <row r="21" spans="1:9">
      <c r="G21" s="6"/>
    </row>
    <row r="22" spans="1:9" ht="16.8">
      <c r="A22" s="19" t="s">
        <v>1336</v>
      </c>
      <c r="B22" s="6"/>
      <c r="C22" s="6"/>
      <c r="D22" s="6"/>
      <c r="E22" s="6"/>
      <c r="G22" s="6"/>
    </row>
    <row r="23" spans="1:9">
      <c r="A23" s="51"/>
      <c r="B23" s="867">
        <v>2022</v>
      </c>
      <c r="C23" s="51">
        <v>2021</v>
      </c>
      <c r="D23" s="51">
        <v>2020</v>
      </c>
      <c r="E23" s="50">
        <v>2019</v>
      </c>
      <c r="F23" s="50">
        <v>2018</v>
      </c>
      <c r="G23" s="50">
        <v>2017</v>
      </c>
      <c r="H23" s="51">
        <v>2016</v>
      </c>
      <c r="I23" s="6"/>
    </row>
    <row r="24" spans="1:9" ht="15.6">
      <c r="A24" s="136" t="s">
        <v>593</v>
      </c>
      <c r="B24" s="868" t="s">
        <v>1337</v>
      </c>
      <c r="C24" s="868" t="s">
        <v>1338</v>
      </c>
      <c r="D24" s="868" t="s">
        <v>1339</v>
      </c>
      <c r="E24" s="868" t="s">
        <v>1340</v>
      </c>
      <c r="F24" s="868" t="s">
        <v>1341</v>
      </c>
      <c r="G24" s="868" t="s">
        <v>1342</v>
      </c>
      <c r="H24" s="29">
        <v>54</v>
      </c>
      <c r="I24" s="6"/>
    </row>
    <row r="25" spans="1:9">
      <c r="A25" s="10" t="s">
        <v>594</v>
      </c>
      <c r="B25" s="6"/>
      <c r="C25" s="6"/>
      <c r="D25" s="6"/>
      <c r="E25" s="6"/>
    </row>
    <row r="26" spans="1:9">
      <c r="A26" s="10" t="s">
        <v>1333</v>
      </c>
      <c r="B26" s="6"/>
      <c r="C26" s="6"/>
      <c r="D26" s="6"/>
      <c r="E26" s="6"/>
    </row>
    <row r="27" spans="1:9">
      <c r="A27" s="10" t="s">
        <v>1334</v>
      </c>
      <c r="B27" s="6"/>
      <c r="C27" s="6"/>
      <c r="D27" s="6"/>
      <c r="E27" s="6"/>
    </row>
    <row r="28" spans="1:9">
      <c r="A28" s="866" t="s">
        <v>1335</v>
      </c>
    </row>
    <row r="31" spans="1:9">
      <c r="A31" s="19" t="s">
        <v>1354</v>
      </c>
    </row>
    <row r="32" spans="1:9" ht="15" customHeight="1">
      <c r="A32" s="103" t="s">
        <v>77</v>
      </c>
      <c r="B32" s="103" t="s">
        <v>595</v>
      </c>
      <c r="C32" s="106" t="s">
        <v>482</v>
      </c>
      <c r="D32" s="103" t="s">
        <v>596</v>
      </c>
      <c r="E32" s="327" t="s">
        <v>597</v>
      </c>
      <c r="F32" s="327" t="s">
        <v>598</v>
      </c>
      <c r="G32" s="327" t="s">
        <v>599</v>
      </c>
    </row>
    <row r="33" spans="1:7" ht="26.4">
      <c r="A33" s="143" t="s">
        <v>1095</v>
      </c>
      <c r="B33" s="143" t="s">
        <v>1096</v>
      </c>
      <c r="C33" s="143" t="s">
        <v>1097</v>
      </c>
      <c r="D33" s="143" t="s">
        <v>1098</v>
      </c>
      <c r="E33" s="81" t="s">
        <v>1099</v>
      </c>
      <c r="F33" s="81" t="s">
        <v>1100</v>
      </c>
      <c r="G33" s="135" t="s">
        <v>1101</v>
      </c>
    </row>
    <row r="34" spans="1:7" ht="26.4">
      <c r="A34" s="143" t="s">
        <v>1095</v>
      </c>
      <c r="B34" s="143" t="s">
        <v>1102</v>
      </c>
      <c r="C34" s="143" t="s">
        <v>1097</v>
      </c>
      <c r="D34" s="143" t="s">
        <v>1103</v>
      </c>
      <c r="E34" s="81" t="s">
        <v>1104</v>
      </c>
      <c r="F34" s="81" t="s">
        <v>1105</v>
      </c>
      <c r="G34" s="135" t="s">
        <v>1101</v>
      </c>
    </row>
    <row r="35" spans="1:7" ht="26.4">
      <c r="A35" s="143" t="s">
        <v>1095</v>
      </c>
      <c r="B35" s="143" t="s">
        <v>1102</v>
      </c>
      <c r="C35" s="143" t="s">
        <v>1097</v>
      </c>
      <c r="D35" s="143" t="s">
        <v>1103</v>
      </c>
      <c r="E35" s="81" t="s">
        <v>1104</v>
      </c>
      <c r="F35" s="81" t="s">
        <v>1106</v>
      </c>
      <c r="G35" s="135" t="s">
        <v>1101</v>
      </c>
    </row>
    <row r="36" spans="1:7" ht="26.4">
      <c r="A36" s="143" t="s">
        <v>1095</v>
      </c>
      <c r="B36" s="143" t="s">
        <v>1102</v>
      </c>
      <c r="C36" s="143" t="s">
        <v>1107</v>
      </c>
      <c r="D36" s="143" t="s">
        <v>1108</v>
      </c>
      <c r="E36" s="81" t="s">
        <v>1109</v>
      </c>
      <c r="F36" s="81" t="s">
        <v>1110</v>
      </c>
      <c r="G36" s="135" t="s">
        <v>1101</v>
      </c>
    </row>
    <row r="37" spans="1:7" ht="26.4">
      <c r="A37" s="143" t="s">
        <v>1095</v>
      </c>
      <c r="B37" s="143" t="s">
        <v>1102</v>
      </c>
      <c r="C37" s="143" t="s">
        <v>1107</v>
      </c>
      <c r="D37" s="143" t="s">
        <v>1108</v>
      </c>
      <c r="E37" s="81" t="s">
        <v>1111</v>
      </c>
      <c r="F37" s="81" t="s">
        <v>1112</v>
      </c>
      <c r="G37" s="135" t="s">
        <v>1101</v>
      </c>
    </row>
    <row r="38" spans="1:7" ht="26.4">
      <c r="A38" s="143" t="s">
        <v>1113</v>
      </c>
      <c r="B38" s="143" t="s">
        <v>1096</v>
      </c>
      <c r="C38" s="143" t="s">
        <v>1097</v>
      </c>
      <c r="D38" s="143" t="s">
        <v>1114</v>
      </c>
      <c r="E38" s="81" t="s">
        <v>1115</v>
      </c>
      <c r="F38" s="81" t="s">
        <v>1116</v>
      </c>
      <c r="G38" s="135" t="s">
        <v>1101</v>
      </c>
    </row>
    <row r="39" spans="1:7" ht="26.4">
      <c r="A39" s="143" t="s">
        <v>1117</v>
      </c>
      <c r="B39" s="143" t="s">
        <v>1117</v>
      </c>
      <c r="C39" s="143" t="s">
        <v>1118</v>
      </c>
      <c r="D39" s="143" t="s">
        <v>1119</v>
      </c>
      <c r="E39" s="81" t="s">
        <v>1120</v>
      </c>
      <c r="F39" s="81" t="s">
        <v>1121</v>
      </c>
      <c r="G39" s="135" t="s">
        <v>1101</v>
      </c>
    </row>
    <row r="40" spans="1:7" ht="26.4">
      <c r="A40" s="143" t="s">
        <v>1117</v>
      </c>
      <c r="B40" s="143" t="s">
        <v>1117</v>
      </c>
      <c r="C40" s="143" t="s">
        <v>1122</v>
      </c>
      <c r="D40" s="143" t="s">
        <v>1119</v>
      </c>
      <c r="E40" s="81" t="s">
        <v>1123</v>
      </c>
      <c r="F40" s="81" t="s">
        <v>1121</v>
      </c>
      <c r="G40" s="135" t="s">
        <v>1124</v>
      </c>
    </row>
    <row r="41" spans="1:7" ht="26.4">
      <c r="A41" s="143" t="s">
        <v>1117</v>
      </c>
      <c r="B41" s="143" t="s">
        <v>1117</v>
      </c>
      <c r="C41" s="143" t="s">
        <v>1125</v>
      </c>
      <c r="D41" s="143" t="s">
        <v>1126</v>
      </c>
      <c r="E41" s="81" t="s">
        <v>1127</v>
      </c>
      <c r="F41" s="81" t="s">
        <v>1121</v>
      </c>
      <c r="G41" s="135" t="s">
        <v>1124</v>
      </c>
    </row>
    <row r="42" spans="1:7" ht="39.6">
      <c r="A42" s="143" t="s">
        <v>1117</v>
      </c>
      <c r="B42" s="143" t="s">
        <v>1117</v>
      </c>
      <c r="C42" s="143" t="s">
        <v>1125</v>
      </c>
      <c r="D42" s="143" t="s">
        <v>1128</v>
      </c>
      <c r="E42" s="81" t="s">
        <v>1128</v>
      </c>
      <c r="F42" s="81" t="s">
        <v>1129</v>
      </c>
      <c r="G42" s="135" t="s">
        <v>1124</v>
      </c>
    </row>
    <row r="43" spans="1:7" ht="66">
      <c r="A43" s="143" t="s">
        <v>1117</v>
      </c>
      <c r="B43" s="143" t="s">
        <v>1117</v>
      </c>
      <c r="C43" s="143" t="s">
        <v>1107</v>
      </c>
      <c r="D43" s="143" t="s">
        <v>1136</v>
      </c>
      <c r="E43" s="81" t="s">
        <v>1130</v>
      </c>
      <c r="F43" s="81" t="s">
        <v>1131</v>
      </c>
      <c r="G43" s="135" t="s">
        <v>1124</v>
      </c>
    </row>
    <row r="44" spans="1:7">
      <c r="A44" s="143" t="s">
        <v>1117</v>
      </c>
      <c r="B44" s="143" t="s">
        <v>1117</v>
      </c>
      <c r="C44" s="143" t="s">
        <v>1107</v>
      </c>
      <c r="D44" s="143" t="s">
        <v>1132</v>
      </c>
      <c r="E44" s="81" t="s">
        <v>1133</v>
      </c>
      <c r="F44" s="81" t="s">
        <v>1131</v>
      </c>
      <c r="G44" s="135" t="s">
        <v>1101</v>
      </c>
    </row>
    <row r="45" spans="1:7">
      <c r="A45" s="143" t="s">
        <v>1117</v>
      </c>
      <c r="B45" s="143" t="s">
        <v>1117</v>
      </c>
      <c r="C45" s="143" t="s">
        <v>1107</v>
      </c>
      <c r="D45" s="143" t="s">
        <v>1132</v>
      </c>
      <c r="E45" s="81" t="s">
        <v>1134</v>
      </c>
      <c r="F45" s="81" t="s">
        <v>1131</v>
      </c>
      <c r="G45" s="135" t="s">
        <v>1101</v>
      </c>
    </row>
    <row r="46" spans="1:7">
      <c r="A46" s="143" t="s">
        <v>1117</v>
      </c>
      <c r="B46" s="143" t="s">
        <v>1117</v>
      </c>
      <c r="C46" s="143" t="s">
        <v>1107</v>
      </c>
      <c r="D46" s="143" t="s">
        <v>1132</v>
      </c>
      <c r="E46" s="81" t="s">
        <v>1135</v>
      </c>
      <c r="F46" s="81" t="s">
        <v>1131</v>
      </c>
      <c r="G46" s="135" t="s">
        <v>1101</v>
      </c>
    </row>
    <row r="47" spans="1:7" ht="26.4">
      <c r="A47" s="143" t="s">
        <v>600</v>
      </c>
      <c r="B47" s="143" t="s">
        <v>600</v>
      </c>
      <c r="C47" s="143" t="s">
        <v>481</v>
      </c>
      <c r="D47" s="143" t="s">
        <v>601</v>
      </c>
      <c r="E47" s="81" t="s">
        <v>602</v>
      </c>
      <c r="F47" s="81" t="s">
        <v>603</v>
      </c>
      <c r="G47" s="93">
        <v>2021</v>
      </c>
    </row>
    <row r="48" spans="1:7">
      <c r="A48" s="143" t="s">
        <v>600</v>
      </c>
      <c r="B48" s="143" t="s">
        <v>600</v>
      </c>
      <c r="C48" s="143" t="s">
        <v>477</v>
      </c>
      <c r="D48" s="143" t="s">
        <v>604</v>
      </c>
      <c r="E48" s="81" t="s">
        <v>605</v>
      </c>
      <c r="F48" s="81" t="s">
        <v>606</v>
      </c>
      <c r="G48" s="93">
        <v>2021</v>
      </c>
    </row>
    <row r="49" spans="1:8" ht="26.4">
      <c r="A49" s="143" t="s">
        <v>600</v>
      </c>
      <c r="B49" s="143" t="s">
        <v>600</v>
      </c>
      <c r="C49" s="143" t="s">
        <v>607</v>
      </c>
      <c r="D49" s="143" t="s">
        <v>608</v>
      </c>
      <c r="E49" s="81" t="s">
        <v>609</v>
      </c>
      <c r="F49" s="81" t="s">
        <v>610</v>
      </c>
      <c r="G49" s="93">
        <v>2021</v>
      </c>
    </row>
    <row r="50" spans="1:8">
      <c r="A50" s="143" t="s">
        <v>99</v>
      </c>
      <c r="B50" s="143" t="s">
        <v>53</v>
      </c>
      <c r="C50" s="143" t="s">
        <v>258</v>
      </c>
      <c r="D50" s="143" t="s">
        <v>106</v>
      </c>
      <c r="E50" s="81" t="s">
        <v>611</v>
      </c>
      <c r="F50" s="81" t="s">
        <v>612</v>
      </c>
      <c r="G50" s="93">
        <v>2021</v>
      </c>
    </row>
    <row r="51" spans="1:8">
      <c r="A51" s="143" t="s">
        <v>99</v>
      </c>
      <c r="B51" s="143" t="s">
        <v>53</v>
      </c>
      <c r="C51" s="143" t="s">
        <v>258</v>
      </c>
      <c r="D51" s="143" t="s">
        <v>106</v>
      </c>
      <c r="E51" s="81" t="s">
        <v>613</v>
      </c>
      <c r="F51" s="81" t="s">
        <v>612</v>
      </c>
      <c r="G51" s="93">
        <v>2021</v>
      </c>
    </row>
    <row r="52" spans="1:8">
      <c r="A52" s="143" t="s">
        <v>99</v>
      </c>
      <c r="B52" s="143" t="s">
        <v>53</v>
      </c>
      <c r="C52" s="143" t="s">
        <v>258</v>
      </c>
      <c r="D52" s="143" t="s">
        <v>106</v>
      </c>
      <c r="E52" s="81" t="s">
        <v>614</v>
      </c>
      <c r="F52" s="81" t="s">
        <v>612</v>
      </c>
      <c r="G52" s="93">
        <v>2021</v>
      </c>
    </row>
    <row r="53" spans="1:8">
      <c r="A53" s="143" t="s">
        <v>99</v>
      </c>
      <c r="B53" s="143" t="s">
        <v>53</v>
      </c>
      <c r="C53" s="143" t="s">
        <v>258</v>
      </c>
      <c r="D53" s="143" t="s">
        <v>106</v>
      </c>
      <c r="E53" s="81" t="s">
        <v>615</v>
      </c>
      <c r="F53" s="81" t="s">
        <v>612</v>
      </c>
      <c r="G53" s="93">
        <v>2021</v>
      </c>
    </row>
    <row r="54" spans="1:8" ht="26.4">
      <c r="A54" s="143" t="s">
        <v>99</v>
      </c>
      <c r="B54" s="143" t="s">
        <v>265</v>
      </c>
      <c r="C54" s="143" t="s">
        <v>258</v>
      </c>
      <c r="D54" s="143" t="s">
        <v>119</v>
      </c>
      <c r="E54" s="81" t="s">
        <v>616</v>
      </c>
      <c r="F54" s="81" t="s">
        <v>617</v>
      </c>
      <c r="G54" s="93">
        <v>2021</v>
      </c>
    </row>
    <row r="55" spans="1:8" ht="26.4">
      <c r="A55" s="143" t="s">
        <v>99</v>
      </c>
      <c r="B55" s="143" t="s">
        <v>265</v>
      </c>
      <c r="C55" s="143" t="s">
        <v>258</v>
      </c>
      <c r="D55" s="143" t="s">
        <v>119</v>
      </c>
      <c r="E55" s="81" t="s">
        <v>618</v>
      </c>
      <c r="F55" s="81" t="s">
        <v>619</v>
      </c>
      <c r="G55" s="93">
        <v>2021</v>
      </c>
    </row>
    <row r="56" spans="1:8" ht="66">
      <c r="A56" s="143" t="s">
        <v>620</v>
      </c>
      <c r="B56" s="143" t="s">
        <v>265</v>
      </c>
      <c r="C56" s="143" t="s">
        <v>581</v>
      </c>
      <c r="D56" s="143" t="s">
        <v>621</v>
      </c>
      <c r="E56" s="81" t="s">
        <v>622</v>
      </c>
      <c r="F56" s="81" t="s">
        <v>623</v>
      </c>
      <c r="G56" s="93">
        <v>2021</v>
      </c>
    </row>
    <row r="57" spans="1:8">
      <c r="A57" s="143" t="s">
        <v>99</v>
      </c>
      <c r="B57" s="143" t="s">
        <v>53</v>
      </c>
      <c r="C57" s="143" t="s">
        <v>258</v>
      </c>
      <c r="D57" s="143" t="s">
        <v>704</v>
      </c>
      <c r="E57" s="81" t="s">
        <v>1326</v>
      </c>
      <c r="F57" s="81" t="s">
        <v>1327</v>
      </c>
      <c r="G57" s="135">
        <v>2020</v>
      </c>
    </row>
    <row r="58" spans="1:8" ht="52.8">
      <c r="A58" s="143" t="s">
        <v>600</v>
      </c>
      <c r="B58" s="143" t="s">
        <v>600</v>
      </c>
      <c r="C58" s="143" t="s">
        <v>258</v>
      </c>
      <c r="D58" s="143" t="s">
        <v>624</v>
      </c>
      <c r="E58" s="143" t="s">
        <v>625</v>
      </c>
      <c r="F58" s="143" t="s">
        <v>626</v>
      </c>
      <c r="G58" s="135">
        <v>2020</v>
      </c>
    </row>
    <row r="59" spans="1:8">
      <c r="A59" s="143" t="s">
        <v>620</v>
      </c>
      <c r="B59" s="143" t="s">
        <v>265</v>
      </c>
      <c r="C59" s="117" t="s">
        <v>258</v>
      </c>
      <c r="D59" s="143" t="s">
        <v>659</v>
      </c>
      <c r="E59" s="143" t="s">
        <v>660</v>
      </c>
      <c r="F59" s="143" t="s">
        <v>1332</v>
      </c>
      <c r="G59" s="393">
        <v>2020</v>
      </c>
      <c r="H59" s="892"/>
    </row>
    <row r="60" spans="1:8" ht="26.4">
      <c r="A60" s="143" t="s">
        <v>620</v>
      </c>
      <c r="B60" s="143" t="s">
        <v>265</v>
      </c>
      <c r="C60" s="117" t="s">
        <v>258</v>
      </c>
      <c r="D60" s="143" t="s">
        <v>659</v>
      </c>
      <c r="E60" s="143" t="s">
        <v>660</v>
      </c>
      <c r="F60" s="143" t="s">
        <v>1330</v>
      </c>
      <c r="G60" s="393">
        <v>2020</v>
      </c>
      <c r="H60" s="897"/>
    </row>
    <row r="61" spans="1:8" ht="26.4">
      <c r="A61" s="81" t="s">
        <v>620</v>
      </c>
      <c r="B61" s="81" t="s">
        <v>265</v>
      </c>
      <c r="C61" s="81" t="s">
        <v>273</v>
      </c>
      <c r="D61" s="81" t="s">
        <v>627</v>
      </c>
      <c r="E61" s="81" t="s">
        <v>628</v>
      </c>
      <c r="F61" s="81" t="s">
        <v>629</v>
      </c>
      <c r="G61" s="93">
        <v>2020</v>
      </c>
    </row>
    <row r="62" spans="1:8" ht="39.6">
      <c r="A62" s="81" t="s">
        <v>620</v>
      </c>
      <c r="B62" s="81" t="s">
        <v>265</v>
      </c>
      <c r="C62" s="81" t="s">
        <v>273</v>
      </c>
      <c r="D62" s="81" t="s">
        <v>630</v>
      </c>
      <c r="E62" s="81" t="s">
        <v>631</v>
      </c>
      <c r="F62" s="81" t="s">
        <v>629</v>
      </c>
      <c r="G62" s="93">
        <v>2020</v>
      </c>
    </row>
    <row r="63" spans="1:8" ht="52.8">
      <c r="A63" s="81" t="s">
        <v>620</v>
      </c>
      <c r="B63" s="81" t="s">
        <v>265</v>
      </c>
      <c r="C63" s="81" t="s">
        <v>273</v>
      </c>
      <c r="D63" s="81" t="s">
        <v>621</v>
      </c>
      <c r="E63" s="81" t="s">
        <v>632</v>
      </c>
      <c r="F63" s="81" t="s">
        <v>629</v>
      </c>
      <c r="G63" s="93">
        <v>2020</v>
      </c>
    </row>
    <row r="64" spans="1:8" ht="26.4">
      <c r="A64" s="81" t="s">
        <v>620</v>
      </c>
      <c r="B64" s="81" t="s">
        <v>265</v>
      </c>
      <c r="C64" s="81" t="s">
        <v>273</v>
      </c>
      <c r="D64" s="81" t="s">
        <v>210</v>
      </c>
      <c r="E64" s="81" t="s">
        <v>633</v>
      </c>
      <c r="F64" s="81" t="s">
        <v>629</v>
      </c>
      <c r="G64" s="93">
        <v>2020</v>
      </c>
    </row>
    <row r="65" spans="1:7" ht="26.4">
      <c r="A65" s="81" t="s">
        <v>600</v>
      </c>
      <c r="B65" s="81" t="s">
        <v>600</v>
      </c>
      <c r="C65" s="81" t="s">
        <v>481</v>
      </c>
      <c r="D65" s="81" t="s">
        <v>634</v>
      </c>
      <c r="E65" s="81" t="s">
        <v>635</v>
      </c>
      <c r="F65" s="81" t="s">
        <v>603</v>
      </c>
      <c r="G65" s="93">
        <v>2020</v>
      </c>
    </row>
    <row r="66" spans="1:7" ht="39.6">
      <c r="A66" s="81" t="s">
        <v>600</v>
      </c>
      <c r="B66" s="81" t="s">
        <v>600</v>
      </c>
      <c r="C66" s="81" t="s">
        <v>481</v>
      </c>
      <c r="D66" s="81" t="s">
        <v>634</v>
      </c>
      <c r="E66" s="81" t="s">
        <v>636</v>
      </c>
      <c r="F66" s="81" t="s">
        <v>603</v>
      </c>
      <c r="G66" s="93">
        <v>2020</v>
      </c>
    </row>
    <row r="67" spans="1:7">
      <c r="A67" s="81" t="s">
        <v>600</v>
      </c>
      <c r="B67" s="81" t="s">
        <v>600</v>
      </c>
      <c r="C67" s="81" t="s">
        <v>477</v>
      </c>
      <c r="D67" s="81" t="s">
        <v>637</v>
      </c>
      <c r="E67" s="143" t="s">
        <v>638</v>
      </c>
      <c r="F67" s="81" t="s">
        <v>639</v>
      </c>
      <c r="G67" s="135">
        <v>2019</v>
      </c>
    </row>
    <row r="68" spans="1:7" ht="26.4">
      <c r="A68" s="81" t="s">
        <v>600</v>
      </c>
      <c r="B68" s="81" t="s">
        <v>600</v>
      </c>
      <c r="C68" s="81" t="s">
        <v>477</v>
      </c>
      <c r="D68" s="81" t="s">
        <v>640</v>
      </c>
      <c r="E68" s="81" t="s">
        <v>641</v>
      </c>
      <c r="F68" s="81" t="s">
        <v>642</v>
      </c>
      <c r="G68" s="135">
        <v>2019</v>
      </c>
    </row>
    <row r="69" spans="1:7" ht="39.6">
      <c r="A69" s="143" t="s">
        <v>600</v>
      </c>
      <c r="B69" s="143" t="s">
        <v>600</v>
      </c>
      <c r="C69" s="143" t="s">
        <v>273</v>
      </c>
      <c r="D69" s="143" t="s">
        <v>643</v>
      </c>
      <c r="E69" s="143" t="s">
        <v>644</v>
      </c>
      <c r="F69" s="143" t="s">
        <v>603</v>
      </c>
      <c r="G69" s="135">
        <v>2019</v>
      </c>
    </row>
    <row r="70" spans="1:7" ht="39.6">
      <c r="A70" s="143" t="s">
        <v>600</v>
      </c>
      <c r="B70" s="143" t="s">
        <v>600</v>
      </c>
      <c r="C70" s="143" t="s">
        <v>273</v>
      </c>
      <c r="D70" s="143" t="s">
        <v>643</v>
      </c>
      <c r="E70" s="143" t="s">
        <v>645</v>
      </c>
      <c r="F70" s="143" t="s">
        <v>603</v>
      </c>
      <c r="G70" s="135">
        <v>2019</v>
      </c>
    </row>
    <row r="71" spans="1:7" ht="39.6">
      <c r="A71" s="143" t="s">
        <v>600</v>
      </c>
      <c r="B71" s="143" t="s">
        <v>600</v>
      </c>
      <c r="C71" s="143" t="s">
        <v>273</v>
      </c>
      <c r="D71" s="143" t="s">
        <v>643</v>
      </c>
      <c r="E71" s="143" t="s">
        <v>646</v>
      </c>
      <c r="F71" s="143" t="s">
        <v>603</v>
      </c>
      <c r="G71" s="135">
        <v>2019</v>
      </c>
    </row>
    <row r="72" spans="1:7" ht="39.6">
      <c r="A72" s="143" t="s">
        <v>600</v>
      </c>
      <c r="B72" s="143" t="s">
        <v>600</v>
      </c>
      <c r="C72" s="143" t="s">
        <v>273</v>
      </c>
      <c r="D72" s="143" t="s">
        <v>643</v>
      </c>
      <c r="E72" s="143" t="s">
        <v>647</v>
      </c>
      <c r="F72" s="143" t="s">
        <v>603</v>
      </c>
      <c r="G72" s="135">
        <v>2019</v>
      </c>
    </row>
    <row r="73" spans="1:7" ht="39.6">
      <c r="A73" s="143" t="s">
        <v>600</v>
      </c>
      <c r="B73" s="143" t="s">
        <v>600</v>
      </c>
      <c r="C73" s="143" t="s">
        <v>273</v>
      </c>
      <c r="D73" s="143" t="s">
        <v>643</v>
      </c>
      <c r="E73" s="143" t="s">
        <v>648</v>
      </c>
      <c r="F73" s="143" t="s">
        <v>603</v>
      </c>
      <c r="G73" s="135">
        <v>2019</v>
      </c>
    </row>
    <row r="74" spans="1:7" ht="39.6">
      <c r="A74" s="143" t="s">
        <v>600</v>
      </c>
      <c r="B74" s="143" t="s">
        <v>600</v>
      </c>
      <c r="C74" s="143" t="s">
        <v>273</v>
      </c>
      <c r="D74" s="143" t="s">
        <v>643</v>
      </c>
      <c r="E74" s="143" t="s">
        <v>649</v>
      </c>
      <c r="F74" s="143" t="s">
        <v>603</v>
      </c>
      <c r="G74" s="135">
        <v>2019</v>
      </c>
    </row>
    <row r="75" spans="1:7" ht="39.6">
      <c r="A75" s="143" t="s">
        <v>600</v>
      </c>
      <c r="B75" s="143" t="s">
        <v>600</v>
      </c>
      <c r="C75" s="143" t="s">
        <v>273</v>
      </c>
      <c r="D75" s="143" t="s">
        <v>643</v>
      </c>
      <c r="E75" s="143" t="s">
        <v>650</v>
      </c>
      <c r="F75" s="143" t="s">
        <v>603</v>
      </c>
      <c r="G75" s="135">
        <v>2019</v>
      </c>
    </row>
    <row r="76" spans="1:7" ht="39.6">
      <c r="A76" s="143" t="s">
        <v>600</v>
      </c>
      <c r="B76" s="143" t="s">
        <v>600</v>
      </c>
      <c r="C76" s="143" t="s">
        <v>273</v>
      </c>
      <c r="D76" s="143" t="s">
        <v>643</v>
      </c>
      <c r="E76" s="143" t="s">
        <v>651</v>
      </c>
      <c r="F76" s="143" t="s">
        <v>603</v>
      </c>
      <c r="G76" s="135">
        <v>2019</v>
      </c>
    </row>
    <row r="77" spans="1:7" ht="26.4">
      <c r="A77" s="144" t="s">
        <v>99</v>
      </c>
      <c r="B77" s="144" t="s">
        <v>265</v>
      </c>
      <c r="C77" s="144" t="s">
        <v>258</v>
      </c>
      <c r="D77" s="136" t="s">
        <v>119</v>
      </c>
      <c r="E77" s="136" t="s">
        <v>652</v>
      </c>
      <c r="F77" s="136" t="s">
        <v>653</v>
      </c>
      <c r="G77" s="145">
        <v>2019</v>
      </c>
    </row>
    <row r="78" spans="1:7" ht="26.4">
      <c r="A78" s="143" t="s">
        <v>600</v>
      </c>
      <c r="B78" s="143" t="s">
        <v>600</v>
      </c>
      <c r="C78" s="143" t="s">
        <v>273</v>
      </c>
      <c r="D78" s="143" t="s">
        <v>654</v>
      </c>
      <c r="E78" s="143" t="s">
        <v>655</v>
      </c>
      <c r="F78" s="143" t="s">
        <v>656</v>
      </c>
      <c r="G78" s="135">
        <v>2019</v>
      </c>
    </row>
    <row r="79" spans="1:7" ht="26.4">
      <c r="A79" s="143" t="s">
        <v>600</v>
      </c>
      <c r="B79" s="143" t="s">
        <v>600</v>
      </c>
      <c r="C79" s="143" t="s">
        <v>273</v>
      </c>
      <c r="D79" s="143" t="s">
        <v>654</v>
      </c>
      <c r="E79" s="143" t="s">
        <v>657</v>
      </c>
      <c r="F79" s="143" t="s">
        <v>658</v>
      </c>
      <c r="G79" s="135">
        <v>2019</v>
      </c>
    </row>
    <row r="80" spans="1:7" ht="26.4">
      <c r="A80" s="143" t="s">
        <v>99</v>
      </c>
      <c r="B80" s="143" t="s">
        <v>265</v>
      </c>
      <c r="C80" s="117" t="s">
        <v>258</v>
      </c>
      <c r="D80" s="143" t="s">
        <v>119</v>
      </c>
      <c r="E80" s="143" t="s">
        <v>618</v>
      </c>
      <c r="F80" s="143" t="s">
        <v>661</v>
      </c>
      <c r="G80" s="135">
        <v>2018</v>
      </c>
    </row>
    <row r="81" spans="1:7" ht="39.6">
      <c r="A81" s="133" t="s">
        <v>620</v>
      </c>
      <c r="B81" s="143" t="s">
        <v>265</v>
      </c>
      <c r="C81" s="117" t="s">
        <v>273</v>
      </c>
      <c r="D81" s="143" t="s">
        <v>662</v>
      </c>
      <c r="E81" s="143" t="s">
        <v>663</v>
      </c>
      <c r="F81" s="81" t="s">
        <v>664</v>
      </c>
      <c r="G81" s="145">
        <v>2018</v>
      </c>
    </row>
    <row r="82" spans="1:7" ht="26.4">
      <c r="A82" s="133" t="s">
        <v>620</v>
      </c>
      <c r="B82" s="143" t="s">
        <v>265</v>
      </c>
      <c r="C82" s="117" t="s">
        <v>273</v>
      </c>
      <c r="D82" s="143" t="s">
        <v>621</v>
      </c>
      <c r="E82" s="143" t="s">
        <v>665</v>
      </c>
      <c r="F82" s="81" t="s">
        <v>664</v>
      </c>
      <c r="G82" s="145">
        <v>2018</v>
      </c>
    </row>
    <row r="83" spans="1:7" ht="39.6">
      <c r="A83" s="133" t="s">
        <v>620</v>
      </c>
      <c r="B83" s="143" t="s">
        <v>265</v>
      </c>
      <c r="C83" s="117" t="s">
        <v>273</v>
      </c>
      <c r="D83" s="143" t="s">
        <v>621</v>
      </c>
      <c r="E83" s="143" t="s">
        <v>666</v>
      </c>
      <c r="F83" s="81" t="s">
        <v>664</v>
      </c>
      <c r="G83" s="145">
        <v>2018</v>
      </c>
    </row>
    <row r="84" spans="1:7" ht="26.4">
      <c r="A84" s="133" t="s">
        <v>620</v>
      </c>
      <c r="B84" s="143" t="s">
        <v>265</v>
      </c>
      <c r="C84" s="117" t="s">
        <v>273</v>
      </c>
      <c r="D84" s="143" t="s">
        <v>621</v>
      </c>
      <c r="E84" s="143" t="s">
        <v>667</v>
      </c>
      <c r="F84" s="81" t="s">
        <v>664</v>
      </c>
      <c r="G84" s="145">
        <v>2018</v>
      </c>
    </row>
    <row r="85" spans="1:7" ht="79.2">
      <c r="A85" s="133" t="s">
        <v>620</v>
      </c>
      <c r="B85" s="143" t="s">
        <v>265</v>
      </c>
      <c r="C85" s="117" t="s">
        <v>273</v>
      </c>
      <c r="D85" s="143" t="s">
        <v>621</v>
      </c>
      <c r="E85" s="143" t="s">
        <v>668</v>
      </c>
      <c r="F85" s="81" t="s">
        <v>669</v>
      </c>
      <c r="G85" s="145">
        <v>2018</v>
      </c>
    </row>
    <row r="86" spans="1:7" ht="79.2">
      <c r="A86" s="133" t="s">
        <v>620</v>
      </c>
      <c r="B86" s="143" t="s">
        <v>265</v>
      </c>
      <c r="C86" s="117" t="s">
        <v>273</v>
      </c>
      <c r="D86" s="143" t="s">
        <v>621</v>
      </c>
      <c r="E86" s="143" t="s">
        <v>670</v>
      </c>
      <c r="F86" s="81" t="s">
        <v>669</v>
      </c>
      <c r="G86" s="145">
        <v>2018</v>
      </c>
    </row>
    <row r="87" spans="1:7" ht="92.4">
      <c r="A87" s="133" t="s">
        <v>620</v>
      </c>
      <c r="B87" s="143" t="s">
        <v>265</v>
      </c>
      <c r="C87" s="117" t="s">
        <v>273</v>
      </c>
      <c r="D87" s="143" t="s">
        <v>621</v>
      </c>
      <c r="E87" s="143" t="s">
        <v>671</v>
      </c>
      <c r="F87" s="81" t="s">
        <v>669</v>
      </c>
      <c r="G87" s="145">
        <v>2018</v>
      </c>
    </row>
    <row r="88" spans="1:7" ht="26.4">
      <c r="A88" s="133" t="s">
        <v>620</v>
      </c>
      <c r="B88" s="143" t="s">
        <v>672</v>
      </c>
      <c r="C88" s="117" t="s">
        <v>258</v>
      </c>
      <c r="D88" s="143" t="s">
        <v>673</v>
      </c>
      <c r="E88" s="143" t="s">
        <v>674</v>
      </c>
      <c r="F88" s="143" t="s">
        <v>675</v>
      </c>
      <c r="G88" s="393">
        <v>2018</v>
      </c>
    </row>
    <row r="89" spans="1:7" ht="26.4">
      <c r="A89" s="133" t="s">
        <v>620</v>
      </c>
      <c r="B89" s="143" t="s">
        <v>672</v>
      </c>
      <c r="C89" s="117" t="s">
        <v>258</v>
      </c>
      <c r="D89" s="143" t="s">
        <v>673</v>
      </c>
      <c r="E89" s="143" t="s">
        <v>676</v>
      </c>
      <c r="F89" s="143" t="s">
        <v>675</v>
      </c>
      <c r="G89" s="393">
        <v>2018</v>
      </c>
    </row>
    <row r="90" spans="1:7" ht="26.4">
      <c r="A90" s="133" t="s">
        <v>620</v>
      </c>
      <c r="B90" s="143" t="s">
        <v>672</v>
      </c>
      <c r="C90" s="117" t="s">
        <v>258</v>
      </c>
      <c r="D90" s="143" t="s">
        <v>673</v>
      </c>
      <c r="E90" s="143" t="s">
        <v>677</v>
      </c>
      <c r="F90" s="143" t="s">
        <v>675</v>
      </c>
      <c r="G90" s="393">
        <v>2018</v>
      </c>
    </row>
    <row r="91" spans="1:7" ht="26.4">
      <c r="A91" s="133" t="s">
        <v>620</v>
      </c>
      <c r="B91" s="143" t="s">
        <v>672</v>
      </c>
      <c r="C91" s="117" t="s">
        <v>258</v>
      </c>
      <c r="D91" s="143" t="s">
        <v>673</v>
      </c>
      <c r="E91" s="143" t="s">
        <v>678</v>
      </c>
      <c r="F91" s="143" t="s">
        <v>675</v>
      </c>
      <c r="G91" s="393">
        <v>2018</v>
      </c>
    </row>
    <row r="92" spans="1:7" ht="26.4">
      <c r="A92" s="133" t="s">
        <v>620</v>
      </c>
      <c r="B92" s="143" t="s">
        <v>672</v>
      </c>
      <c r="C92" s="117" t="s">
        <v>258</v>
      </c>
      <c r="D92" s="143" t="s">
        <v>673</v>
      </c>
      <c r="E92" s="143" t="s">
        <v>679</v>
      </c>
      <c r="F92" s="143" t="s">
        <v>675</v>
      </c>
      <c r="G92" s="393">
        <v>2018</v>
      </c>
    </row>
    <row r="93" spans="1:7" ht="26.4">
      <c r="A93" s="133" t="s">
        <v>620</v>
      </c>
      <c r="B93" s="143" t="s">
        <v>672</v>
      </c>
      <c r="C93" s="117" t="s">
        <v>258</v>
      </c>
      <c r="D93" s="143" t="s">
        <v>673</v>
      </c>
      <c r="E93" s="143" t="s">
        <v>680</v>
      </c>
      <c r="F93" s="143" t="s">
        <v>675</v>
      </c>
      <c r="G93" s="393">
        <v>2018</v>
      </c>
    </row>
    <row r="94" spans="1:7" ht="26.4">
      <c r="A94" s="133" t="s">
        <v>620</v>
      </c>
      <c r="B94" s="143" t="s">
        <v>672</v>
      </c>
      <c r="C94" s="117" t="s">
        <v>258</v>
      </c>
      <c r="D94" s="143" t="s">
        <v>673</v>
      </c>
      <c r="E94" s="143" t="s">
        <v>681</v>
      </c>
      <c r="F94" s="143" t="s">
        <v>653</v>
      </c>
      <c r="G94" s="393">
        <v>2018</v>
      </c>
    </row>
    <row r="95" spans="1:7">
      <c r="A95" s="133" t="s">
        <v>620</v>
      </c>
      <c r="B95" s="143" t="s">
        <v>672</v>
      </c>
      <c r="C95" s="117" t="s">
        <v>258</v>
      </c>
      <c r="D95" s="143" t="s">
        <v>673</v>
      </c>
      <c r="E95" s="143" t="s">
        <v>682</v>
      </c>
      <c r="F95" s="143" t="s">
        <v>653</v>
      </c>
      <c r="G95" s="393">
        <v>2018</v>
      </c>
    </row>
    <row r="96" spans="1:7" ht="26.4">
      <c r="A96" s="133" t="s">
        <v>600</v>
      </c>
      <c r="B96" s="143" t="s">
        <v>600</v>
      </c>
      <c r="C96" s="117" t="s">
        <v>273</v>
      </c>
      <c r="D96" s="143" t="s">
        <v>683</v>
      </c>
      <c r="E96" s="143" t="s">
        <v>684</v>
      </c>
      <c r="F96" s="143" t="s">
        <v>656</v>
      </c>
      <c r="G96" s="393">
        <v>2018</v>
      </c>
    </row>
    <row r="97" spans="1:8" ht="26.4">
      <c r="A97" s="133" t="s">
        <v>600</v>
      </c>
      <c r="B97" s="143" t="s">
        <v>600</v>
      </c>
      <c r="C97" s="117" t="s">
        <v>273</v>
      </c>
      <c r="D97" s="143" t="s">
        <v>683</v>
      </c>
      <c r="E97" s="143" t="s">
        <v>685</v>
      </c>
      <c r="F97" s="143" t="s">
        <v>656</v>
      </c>
      <c r="G97" s="393">
        <v>2018</v>
      </c>
    </row>
    <row r="98" spans="1:8" ht="26.4">
      <c r="A98" s="143" t="s">
        <v>600</v>
      </c>
      <c r="B98" s="143" t="s">
        <v>600</v>
      </c>
      <c r="C98" s="117" t="s">
        <v>477</v>
      </c>
      <c r="D98" s="143" t="s">
        <v>637</v>
      </c>
      <c r="E98" s="143" t="s">
        <v>638</v>
      </c>
      <c r="F98" s="143" t="s">
        <v>686</v>
      </c>
      <c r="G98" s="393">
        <v>2017</v>
      </c>
    </row>
    <row r="99" spans="1:8">
      <c r="A99" s="143" t="s">
        <v>99</v>
      </c>
      <c r="B99" s="143" t="s">
        <v>53</v>
      </c>
      <c r="C99" s="117" t="s">
        <v>258</v>
      </c>
      <c r="D99" s="143" t="s">
        <v>100</v>
      </c>
      <c r="E99" s="143" t="s">
        <v>687</v>
      </c>
      <c r="F99" s="143" t="s">
        <v>612</v>
      </c>
      <c r="G99" s="393">
        <v>2017</v>
      </c>
    </row>
    <row r="100" spans="1:8">
      <c r="A100" s="143" t="s">
        <v>99</v>
      </c>
      <c r="B100" s="143" t="s">
        <v>53</v>
      </c>
      <c r="C100" s="117" t="s">
        <v>258</v>
      </c>
      <c r="D100" s="143" t="s">
        <v>100</v>
      </c>
      <c r="E100" s="143" t="s">
        <v>688</v>
      </c>
      <c r="F100" s="143" t="s">
        <v>612</v>
      </c>
      <c r="G100" s="393">
        <v>2017</v>
      </c>
    </row>
    <row r="101" spans="1:8">
      <c r="A101" s="143" t="s">
        <v>620</v>
      </c>
      <c r="B101" s="143" t="s">
        <v>265</v>
      </c>
      <c r="C101" s="117" t="s">
        <v>258</v>
      </c>
      <c r="D101" s="143" t="s">
        <v>659</v>
      </c>
      <c r="E101" s="143" t="s">
        <v>660</v>
      </c>
      <c r="F101" s="143" t="s">
        <v>1331</v>
      </c>
      <c r="G101" s="393">
        <v>2017</v>
      </c>
      <c r="H101" s="892"/>
    </row>
    <row r="102" spans="1:8" ht="39.6">
      <c r="A102" s="143" t="s">
        <v>99</v>
      </c>
      <c r="B102" s="143" t="s">
        <v>265</v>
      </c>
      <c r="C102" s="117" t="s">
        <v>273</v>
      </c>
      <c r="D102" s="143" t="s">
        <v>210</v>
      </c>
      <c r="E102" s="143" t="s">
        <v>689</v>
      </c>
      <c r="F102" s="143" t="s">
        <v>690</v>
      </c>
      <c r="G102" s="393">
        <v>2017</v>
      </c>
    </row>
    <row r="103" spans="1:8" ht="26.4">
      <c r="A103" s="143" t="s">
        <v>99</v>
      </c>
      <c r="B103" s="143" t="s">
        <v>265</v>
      </c>
      <c r="C103" s="117" t="s">
        <v>273</v>
      </c>
      <c r="D103" s="143" t="s">
        <v>210</v>
      </c>
      <c r="E103" s="143" t="s">
        <v>691</v>
      </c>
      <c r="F103" s="143" t="s">
        <v>692</v>
      </c>
      <c r="G103" s="393">
        <v>2017</v>
      </c>
    </row>
    <row r="104" spans="1:8">
      <c r="A104" s="143" t="s">
        <v>99</v>
      </c>
      <c r="B104" s="143" t="s">
        <v>272</v>
      </c>
      <c r="C104" s="117" t="s">
        <v>421</v>
      </c>
      <c r="D104" s="143" t="s">
        <v>120</v>
      </c>
      <c r="E104" s="143" t="s">
        <v>693</v>
      </c>
      <c r="F104" s="143" t="s">
        <v>694</v>
      </c>
      <c r="G104" s="393">
        <v>2017</v>
      </c>
    </row>
    <row r="105" spans="1:8" ht="26.4">
      <c r="A105" s="133" t="s">
        <v>620</v>
      </c>
      <c r="B105" s="143" t="s">
        <v>265</v>
      </c>
      <c r="C105" s="117" t="s">
        <v>273</v>
      </c>
      <c r="D105" s="143" t="s">
        <v>621</v>
      </c>
      <c r="E105" s="143" t="s">
        <v>691</v>
      </c>
      <c r="F105" s="143" t="s">
        <v>664</v>
      </c>
      <c r="G105" s="393">
        <v>2017</v>
      </c>
    </row>
    <row r="106" spans="1:8" ht="316.8">
      <c r="A106" s="133" t="s">
        <v>620</v>
      </c>
      <c r="B106" s="143" t="s">
        <v>265</v>
      </c>
      <c r="C106" s="117" t="s">
        <v>273</v>
      </c>
      <c r="D106" s="143" t="s">
        <v>621</v>
      </c>
      <c r="E106" s="143" t="s">
        <v>1355</v>
      </c>
      <c r="F106" s="143" t="s">
        <v>695</v>
      </c>
      <c r="G106" s="393">
        <v>2017</v>
      </c>
    </row>
    <row r="107" spans="1:8" ht="52.8">
      <c r="A107" s="133" t="s">
        <v>620</v>
      </c>
      <c r="B107" s="143" t="s">
        <v>265</v>
      </c>
      <c r="C107" s="117" t="s">
        <v>273</v>
      </c>
      <c r="D107" s="143" t="s">
        <v>621</v>
      </c>
      <c r="E107" s="143" t="s">
        <v>696</v>
      </c>
      <c r="F107" s="143" t="s">
        <v>664</v>
      </c>
      <c r="G107" s="393">
        <v>2017</v>
      </c>
    </row>
    <row r="108" spans="1:8" ht="39.6">
      <c r="A108" s="133" t="s">
        <v>620</v>
      </c>
      <c r="B108" s="143" t="s">
        <v>265</v>
      </c>
      <c r="C108" s="117" t="s">
        <v>273</v>
      </c>
      <c r="D108" s="143" t="s">
        <v>621</v>
      </c>
      <c r="E108" s="143" t="s">
        <v>689</v>
      </c>
      <c r="F108" s="143" t="s">
        <v>664</v>
      </c>
      <c r="G108" s="393">
        <v>2017</v>
      </c>
    </row>
    <row r="109" spans="1:8" ht="26.4">
      <c r="A109" s="133" t="s">
        <v>620</v>
      </c>
      <c r="B109" s="143" t="s">
        <v>672</v>
      </c>
      <c r="C109" s="117" t="s">
        <v>258</v>
      </c>
      <c r="D109" s="143" t="s">
        <v>673</v>
      </c>
      <c r="E109" s="143" t="s">
        <v>697</v>
      </c>
      <c r="F109" s="143" t="s">
        <v>698</v>
      </c>
      <c r="G109" s="393">
        <v>2017</v>
      </c>
    </row>
    <row r="110" spans="1:8" ht="52.8">
      <c r="A110" s="133" t="s">
        <v>620</v>
      </c>
      <c r="B110" s="143" t="s">
        <v>672</v>
      </c>
      <c r="C110" s="117" t="s">
        <v>258</v>
      </c>
      <c r="D110" s="143" t="s">
        <v>673</v>
      </c>
      <c r="E110" s="143" t="s">
        <v>699</v>
      </c>
      <c r="F110" s="143" t="s">
        <v>612</v>
      </c>
      <c r="G110" s="393">
        <v>2017</v>
      </c>
    </row>
    <row r="111" spans="1:8" ht="39.6">
      <c r="A111" s="133" t="s">
        <v>620</v>
      </c>
      <c r="B111" s="143" t="s">
        <v>672</v>
      </c>
      <c r="C111" s="117" t="s">
        <v>258</v>
      </c>
      <c r="D111" s="143" t="s">
        <v>673</v>
      </c>
      <c r="E111" s="143" t="s">
        <v>700</v>
      </c>
      <c r="F111" s="143" t="s">
        <v>612</v>
      </c>
      <c r="G111" s="393">
        <v>2017</v>
      </c>
    </row>
    <row r="112" spans="1:8">
      <c r="A112" s="143" t="s">
        <v>600</v>
      </c>
      <c r="B112" s="143" t="s">
        <v>600</v>
      </c>
      <c r="C112" s="117" t="s">
        <v>477</v>
      </c>
      <c r="D112" s="143" t="s">
        <v>701</v>
      </c>
      <c r="E112" s="143" t="s">
        <v>702</v>
      </c>
      <c r="F112" s="143" t="s">
        <v>606</v>
      </c>
      <c r="G112" s="135">
        <v>2016</v>
      </c>
    </row>
    <row r="113" spans="1:7">
      <c r="A113" s="143" t="s">
        <v>99</v>
      </c>
      <c r="B113" s="143" t="s">
        <v>53</v>
      </c>
      <c r="C113" s="117" t="s">
        <v>258</v>
      </c>
      <c r="D113" s="143" t="s">
        <v>100</v>
      </c>
      <c r="E113" s="143" t="s">
        <v>703</v>
      </c>
      <c r="F113" s="143" t="s">
        <v>626</v>
      </c>
      <c r="G113" s="135">
        <v>2016</v>
      </c>
    </row>
    <row r="114" spans="1:7" ht="26.4">
      <c r="A114" s="143" t="s">
        <v>99</v>
      </c>
      <c r="B114" s="143" t="s">
        <v>53</v>
      </c>
      <c r="C114" s="117" t="s">
        <v>258</v>
      </c>
      <c r="D114" s="143" t="s">
        <v>704</v>
      </c>
      <c r="E114" s="143" t="s">
        <v>705</v>
      </c>
      <c r="F114" s="143" t="s">
        <v>706</v>
      </c>
      <c r="G114" s="135">
        <v>2016</v>
      </c>
    </row>
    <row r="115" spans="1:7" ht="26.4">
      <c r="A115" s="143" t="s">
        <v>99</v>
      </c>
      <c r="B115" s="143" t="s">
        <v>265</v>
      </c>
      <c r="C115" s="117" t="s">
        <v>258</v>
      </c>
      <c r="D115" s="143" t="s">
        <v>119</v>
      </c>
      <c r="E115" s="143" t="s">
        <v>707</v>
      </c>
      <c r="F115" s="143" t="s">
        <v>708</v>
      </c>
      <c r="G115" s="135">
        <v>2016</v>
      </c>
    </row>
    <row r="116" spans="1:7" ht="26.4">
      <c r="A116" s="133" t="s">
        <v>620</v>
      </c>
      <c r="B116" s="143" t="s">
        <v>672</v>
      </c>
      <c r="C116" s="117" t="s">
        <v>258</v>
      </c>
      <c r="D116" s="143" t="s">
        <v>673</v>
      </c>
      <c r="E116" s="143" t="s">
        <v>709</v>
      </c>
      <c r="F116" s="143" t="s">
        <v>710</v>
      </c>
      <c r="G116" s="135">
        <v>2016</v>
      </c>
    </row>
    <row r="117" spans="1:7" ht="39.6">
      <c r="A117" s="133" t="s">
        <v>620</v>
      </c>
      <c r="B117" s="143" t="s">
        <v>672</v>
      </c>
      <c r="C117" s="117" t="s">
        <v>258</v>
      </c>
      <c r="D117" s="143" t="s">
        <v>673</v>
      </c>
      <c r="E117" s="143" t="s">
        <v>711</v>
      </c>
      <c r="F117" s="143" t="s">
        <v>710</v>
      </c>
      <c r="G117" s="135">
        <v>2016</v>
      </c>
    </row>
    <row r="118" spans="1:7">
      <c r="A118" s="133" t="s">
        <v>620</v>
      </c>
      <c r="B118" s="143" t="s">
        <v>672</v>
      </c>
      <c r="C118" s="117" t="s">
        <v>258</v>
      </c>
      <c r="D118" s="143" t="s">
        <v>673</v>
      </c>
      <c r="E118" s="143" t="s">
        <v>712</v>
      </c>
      <c r="F118" s="143" t="s">
        <v>713</v>
      </c>
      <c r="G118" s="393">
        <v>2016</v>
      </c>
    </row>
    <row r="119" spans="1:7">
      <c r="A119" s="143" t="s">
        <v>620</v>
      </c>
      <c r="B119" s="143" t="s">
        <v>53</v>
      </c>
      <c r="C119" s="117" t="s">
        <v>258</v>
      </c>
      <c r="D119" s="143" t="s">
        <v>266</v>
      </c>
      <c r="E119" s="143" t="s">
        <v>714</v>
      </c>
      <c r="F119" s="143" t="s">
        <v>626</v>
      </c>
      <c r="G119" s="135">
        <v>2015</v>
      </c>
    </row>
    <row r="120" spans="1:7" s="67" customFormat="1">
      <c r="A120" s="143" t="s">
        <v>600</v>
      </c>
      <c r="B120" s="143" t="s">
        <v>600</v>
      </c>
      <c r="C120" s="117" t="s">
        <v>258</v>
      </c>
      <c r="D120" s="143" t="s">
        <v>715</v>
      </c>
      <c r="E120" s="143" t="s">
        <v>716</v>
      </c>
      <c r="F120" s="143" t="s">
        <v>717</v>
      </c>
      <c r="G120" s="135">
        <v>2014</v>
      </c>
    </row>
    <row r="121" spans="1:7">
      <c r="A121" s="143" t="s">
        <v>600</v>
      </c>
      <c r="B121" s="143" t="s">
        <v>600</v>
      </c>
      <c r="C121" s="117" t="s">
        <v>258</v>
      </c>
      <c r="D121" s="143" t="s">
        <v>715</v>
      </c>
      <c r="E121" s="143" t="s">
        <v>718</v>
      </c>
      <c r="F121" s="143" t="s">
        <v>717</v>
      </c>
      <c r="G121" s="135">
        <v>2014</v>
      </c>
    </row>
    <row r="122" spans="1:7">
      <c r="A122" s="143" t="s">
        <v>600</v>
      </c>
      <c r="B122" s="143" t="s">
        <v>600</v>
      </c>
      <c r="C122" s="117" t="s">
        <v>258</v>
      </c>
      <c r="D122" s="143" t="s">
        <v>715</v>
      </c>
      <c r="E122" s="143" t="s">
        <v>719</v>
      </c>
      <c r="F122" s="143" t="s">
        <v>717</v>
      </c>
      <c r="G122" s="135">
        <v>2014</v>
      </c>
    </row>
    <row r="123" spans="1:7" ht="26.4">
      <c r="A123" s="143" t="s">
        <v>99</v>
      </c>
      <c r="B123" s="143" t="s">
        <v>265</v>
      </c>
      <c r="C123" s="117" t="s">
        <v>258</v>
      </c>
      <c r="D123" s="143" t="s">
        <v>119</v>
      </c>
      <c r="E123" s="143" t="s">
        <v>720</v>
      </c>
      <c r="F123" s="143" t="s">
        <v>721</v>
      </c>
      <c r="G123" s="135">
        <v>2014</v>
      </c>
    </row>
    <row r="124" spans="1:7">
      <c r="A124" s="143" t="s">
        <v>620</v>
      </c>
      <c r="B124" s="143" t="s">
        <v>53</v>
      </c>
      <c r="C124" s="117" t="s">
        <v>258</v>
      </c>
      <c r="D124" s="143" t="s">
        <v>266</v>
      </c>
      <c r="E124" s="143" t="s">
        <v>722</v>
      </c>
      <c r="F124" s="143" t="s">
        <v>612</v>
      </c>
      <c r="G124" s="135">
        <v>2014</v>
      </c>
    </row>
    <row r="125" spans="1:7">
      <c r="A125" s="143" t="s">
        <v>620</v>
      </c>
      <c r="B125" s="143" t="s">
        <v>53</v>
      </c>
      <c r="C125" s="117" t="s">
        <v>258</v>
      </c>
      <c r="D125" s="143" t="s">
        <v>266</v>
      </c>
      <c r="E125" s="143" t="s">
        <v>723</v>
      </c>
      <c r="F125" s="143" t="s">
        <v>612</v>
      </c>
      <c r="G125" s="135">
        <v>2014</v>
      </c>
    </row>
    <row r="126" spans="1:7">
      <c r="A126" s="146" t="s">
        <v>600</v>
      </c>
      <c r="B126" s="146" t="s">
        <v>600</v>
      </c>
      <c r="C126" s="146" t="s">
        <v>258</v>
      </c>
      <c r="D126" s="146" t="s">
        <v>724</v>
      </c>
      <c r="E126" s="146" t="s">
        <v>725</v>
      </c>
      <c r="F126" s="146" t="s">
        <v>606</v>
      </c>
      <c r="G126" s="105">
        <v>2013</v>
      </c>
    </row>
    <row r="127" spans="1:7">
      <c r="A127" s="143" t="s">
        <v>99</v>
      </c>
      <c r="B127" s="143" t="s">
        <v>53</v>
      </c>
      <c r="C127" s="117" t="s">
        <v>258</v>
      </c>
      <c r="D127" s="143" t="s">
        <v>704</v>
      </c>
      <c r="E127" s="143" t="s">
        <v>613</v>
      </c>
      <c r="F127" s="143" t="s">
        <v>626</v>
      </c>
      <c r="G127" s="135">
        <v>2013</v>
      </c>
    </row>
    <row r="128" spans="1:7" ht="26.4">
      <c r="A128" s="143" t="s">
        <v>99</v>
      </c>
      <c r="B128" s="143" t="s">
        <v>265</v>
      </c>
      <c r="C128" s="117" t="s">
        <v>258</v>
      </c>
      <c r="D128" s="143" t="s">
        <v>119</v>
      </c>
      <c r="E128" s="143" t="s">
        <v>726</v>
      </c>
      <c r="F128" s="143" t="s">
        <v>612</v>
      </c>
      <c r="G128" s="135">
        <v>2013</v>
      </c>
    </row>
    <row r="129" spans="1:7">
      <c r="A129" s="143" t="s">
        <v>620</v>
      </c>
      <c r="B129" s="143" t="s">
        <v>53</v>
      </c>
      <c r="C129" s="117" t="s">
        <v>258</v>
      </c>
      <c r="D129" s="143" t="s">
        <v>266</v>
      </c>
      <c r="E129" s="143" t="s">
        <v>727</v>
      </c>
      <c r="F129" s="143" t="s">
        <v>626</v>
      </c>
      <c r="G129" s="135">
        <v>2013</v>
      </c>
    </row>
    <row r="130" spans="1:7">
      <c r="A130" s="104" t="s">
        <v>99</v>
      </c>
      <c r="B130" s="104" t="s">
        <v>53</v>
      </c>
      <c r="C130" s="107" t="s">
        <v>258</v>
      </c>
      <c r="D130" s="104" t="s">
        <v>100</v>
      </c>
      <c r="E130" s="104" t="s">
        <v>728</v>
      </c>
      <c r="F130" s="104" t="s">
        <v>729</v>
      </c>
      <c r="G130" s="93">
        <v>2012</v>
      </c>
    </row>
    <row r="131" spans="1:7">
      <c r="A131" s="104" t="s">
        <v>99</v>
      </c>
      <c r="B131" s="104" t="s">
        <v>272</v>
      </c>
      <c r="C131" s="107" t="s">
        <v>421</v>
      </c>
      <c r="D131" s="104" t="s">
        <v>120</v>
      </c>
      <c r="E131" s="104" t="s">
        <v>730</v>
      </c>
      <c r="F131" s="104" t="s">
        <v>626</v>
      </c>
      <c r="G131" s="93">
        <v>2008</v>
      </c>
    </row>
    <row r="132" spans="1:7">
      <c r="A132" s="104" t="s">
        <v>99</v>
      </c>
      <c r="B132" s="104" t="s">
        <v>272</v>
      </c>
      <c r="C132" s="107" t="s">
        <v>421</v>
      </c>
      <c r="D132" s="104" t="s">
        <v>120</v>
      </c>
      <c r="E132" s="104" t="s">
        <v>731</v>
      </c>
      <c r="F132" s="104" t="s">
        <v>694</v>
      </c>
      <c r="G132" s="93">
        <v>2008</v>
      </c>
    </row>
    <row r="133" spans="1:7" ht="26.4">
      <c r="A133" s="104" t="s">
        <v>99</v>
      </c>
      <c r="B133" s="104" t="s">
        <v>272</v>
      </c>
      <c r="C133" s="107" t="s">
        <v>421</v>
      </c>
      <c r="D133" s="104" t="s">
        <v>120</v>
      </c>
      <c r="E133" s="104" t="s">
        <v>732</v>
      </c>
      <c r="F133" s="104" t="s">
        <v>733</v>
      </c>
      <c r="G133" s="93">
        <v>1996</v>
      </c>
    </row>
    <row r="134" spans="1:7">
      <c r="A134" s="104" t="s">
        <v>99</v>
      </c>
      <c r="B134" s="104" t="s">
        <v>272</v>
      </c>
      <c r="C134" s="107" t="s">
        <v>421</v>
      </c>
      <c r="D134" s="104" t="s">
        <v>120</v>
      </c>
      <c r="E134" s="104" t="s">
        <v>734</v>
      </c>
      <c r="F134" s="104" t="s">
        <v>735</v>
      </c>
      <c r="G134" s="93">
        <v>1982</v>
      </c>
    </row>
  </sheetData>
  <sheetProtection algorithmName="SHA-512" hashValue="1g5YFh3r0gRkSrzB0M7m0aASTEoTOHGJ4rzv0xNZXRfdJtPG0k8nZ7+2Advfsqh2NHS66c+6/WoOuO/6AWAGXA==" saltValue="W2gccNAUMU3Ktw1BkTfb5Q==" spinCount="100000" sheet="1" objects="1" scenarios="1"/>
  <mergeCells count="1">
    <mergeCell ref="A12:F12"/>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M227"/>
  <sheetViews>
    <sheetView showGridLines="0" zoomScaleNormal="100" workbookViewId="0"/>
  </sheetViews>
  <sheetFormatPr defaultColWidth="8.6640625" defaultRowHeight="14.4"/>
  <cols>
    <col min="1" max="1" width="27.44140625" customWidth="1"/>
    <col min="2" max="13" width="16.6640625" customWidth="1"/>
  </cols>
  <sheetData>
    <row r="7" spans="1:11" ht="21">
      <c r="A7" s="7" t="s">
        <v>1071</v>
      </c>
      <c r="B7" s="7"/>
      <c r="C7" s="7"/>
      <c r="D7" s="7"/>
      <c r="E7" s="7"/>
    </row>
    <row r="8" spans="1:11" ht="21.6" thickBot="1">
      <c r="A8" s="7"/>
      <c r="B8" s="7"/>
      <c r="C8" s="7"/>
      <c r="D8" s="7"/>
      <c r="E8" s="7"/>
    </row>
    <row r="9" spans="1:11" ht="18.600000000000001" thickTop="1" thickBot="1">
      <c r="A9" s="289" t="s">
        <v>748</v>
      </c>
      <c r="B9" s="288"/>
      <c r="C9" s="288"/>
      <c r="D9" s="288"/>
      <c r="E9" s="288"/>
      <c r="F9" s="288"/>
      <c r="G9" s="288"/>
      <c r="H9" s="288"/>
      <c r="I9" s="288"/>
      <c r="J9" s="288"/>
      <c r="K9" s="288"/>
    </row>
    <row r="10" spans="1:11" ht="18" thickTop="1">
      <c r="A10" s="286"/>
      <c r="B10" s="287"/>
      <c r="C10" s="287"/>
      <c r="D10" s="287"/>
      <c r="E10" s="287"/>
      <c r="F10" s="287"/>
      <c r="G10" s="287"/>
      <c r="H10" s="287"/>
      <c r="I10" s="287"/>
      <c r="J10" s="287"/>
      <c r="K10" s="287"/>
    </row>
    <row r="11" spans="1:11">
      <c r="A11" s="4" t="s">
        <v>1137</v>
      </c>
      <c r="B11" s="17"/>
      <c r="C11" s="17"/>
      <c r="D11" s="17"/>
      <c r="E11" s="17"/>
      <c r="F11" s="17"/>
      <c r="G11" s="17"/>
      <c r="H11" s="17"/>
      <c r="K11" s="287"/>
    </row>
    <row r="12" spans="1:11" ht="26.4">
      <c r="A12" s="1109"/>
      <c r="B12" s="54" t="s">
        <v>750</v>
      </c>
      <c r="C12" s="1112" t="s">
        <v>751</v>
      </c>
      <c r="D12" s="1112"/>
      <c r="E12" s="1112"/>
      <c r="F12" s="1112"/>
      <c r="G12" s="1112"/>
      <c r="H12" s="1112"/>
      <c r="I12" s="1112"/>
      <c r="J12" s="1112"/>
      <c r="K12" s="1098" t="s">
        <v>752</v>
      </c>
    </row>
    <row r="13" spans="1:11">
      <c r="A13" s="1110"/>
      <c r="B13" s="1113" t="s">
        <v>753</v>
      </c>
      <c r="C13" s="1115" t="s">
        <v>754</v>
      </c>
      <c r="D13" s="1115"/>
      <c r="E13" s="1115" t="s">
        <v>755</v>
      </c>
      <c r="F13" s="1115"/>
      <c r="G13" s="1115" t="s">
        <v>756</v>
      </c>
      <c r="H13" s="1115" t="s">
        <v>757</v>
      </c>
      <c r="I13" s="1115" t="s">
        <v>758</v>
      </c>
      <c r="J13" s="1115" t="s">
        <v>58</v>
      </c>
      <c r="K13" s="1108"/>
    </row>
    <row r="14" spans="1:11" ht="26.4">
      <c r="A14" s="1111"/>
      <c r="B14" s="1114"/>
      <c r="C14" s="94" t="s">
        <v>759</v>
      </c>
      <c r="D14" s="94" t="s">
        <v>760</v>
      </c>
      <c r="E14" s="94" t="s">
        <v>759</v>
      </c>
      <c r="F14" s="94" t="s">
        <v>760</v>
      </c>
      <c r="G14" s="1115"/>
      <c r="H14" s="1115"/>
      <c r="I14" s="1115"/>
      <c r="J14" s="1115"/>
      <c r="K14" s="1099"/>
    </row>
    <row r="15" spans="1:11">
      <c r="A15" s="81" t="s">
        <v>258</v>
      </c>
      <c r="B15" s="712">
        <v>13854</v>
      </c>
      <c r="C15" s="712">
        <v>5537</v>
      </c>
      <c r="D15" s="712">
        <v>774</v>
      </c>
      <c r="E15" s="712">
        <v>1523</v>
      </c>
      <c r="F15" s="712">
        <v>24</v>
      </c>
      <c r="G15" s="712">
        <v>1959</v>
      </c>
      <c r="H15" s="712">
        <v>714</v>
      </c>
      <c r="I15" s="712">
        <v>19</v>
      </c>
      <c r="J15" s="712">
        <v>10550</v>
      </c>
      <c r="K15" s="712">
        <v>3304</v>
      </c>
    </row>
    <row r="16" spans="1:11">
      <c r="A16" s="81" t="s">
        <v>421</v>
      </c>
      <c r="B16" s="407">
        <v>2122</v>
      </c>
      <c r="C16" s="407">
        <v>1101</v>
      </c>
      <c r="D16" s="407">
        <v>133</v>
      </c>
      <c r="E16" s="407">
        <v>162</v>
      </c>
      <c r="F16" s="407">
        <v>2</v>
      </c>
      <c r="G16" s="407">
        <v>9</v>
      </c>
      <c r="H16" s="407">
        <v>118</v>
      </c>
      <c r="I16" s="407">
        <v>2</v>
      </c>
      <c r="J16" s="407">
        <v>1527</v>
      </c>
      <c r="K16" s="407">
        <v>595</v>
      </c>
    </row>
    <row r="17" spans="1:12">
      <c r="A17" s="81" t="s">
        <v>273</v>
      </c>
      <c r="B17" s="407">
        <v>504</v>
      </c>
      <c r="C17" s="407">
        <v>428</v>
      </c>
      <c r="D17" s="407">
        <v>3207</v>
      </c>
      <c r="E17" s="407">
        <v>117</v>
      </c>
      <c r="F17" s="407">
        <v>120</v>
      </c>
      <c r="G17" s="407">
        <v>172</v>
      </c>
      <c r="H17" s="407">
        <v>76</v>
      </c>
      <c r="I17" s="407">
        <v>3</v>
      </c>
      <c r="J17" s="407">
        <v>4123</v>
      </c>
      <c r="K17" s="407">
        <v>-3619</v>
      </c>
    </row>
    <row r="18" spans="1:12">
      <c r="A18" s="81" t="s">
        <v>481</v>
      </c>
      <c r="B18" s="407">
        <v>1491</v>
      </c>
      <c r="C18" s="407">
        <v>415</v>
      </c>
      <c r="D18" s="407">
        <v>143</v>
      </c>
      <c r="E18" s="407">
        <v>130</v>
      </c>
      <c r="F18" s="407">
        <v>2</v>
      </c>
      <c r="G18" s="407">
        <v>9</v>
      </c>
      <c r="H18" s="407">
        <v>309</v>
      </c>
      <c r="I18" s="407" t="s">
        <v>118</v>
      </c>
      <c r="J18" s="407">
        <v>1008</v>
      </c>
      <c r="K18" s="407">
        <v>483</v>
      </c>
    </row>
    <row r="19" spans="1:12">
      <c r="A19" s="81" t="s">
        <v>56</v>
      </c>
      <c r="B19" s="407" t="s">
        <v>118</v>
      </c>
      <c r="C19" s="407" t="s">
        <v>118</v>
      </c>
      <c r="D19" s="407">
        <v>18</v>
      </c>
      <c r="E19" s="407">
        <v>6</v>
      </c>
      <c r="F19" s="407" t="s">
        <v>118</v>
      </c>
      <c r="G19" s="407" t="s">
        <v>118</v>
      </c>
      <c r="H19" s="407" t="s">
        <v>118</v>
      </c>
      <c r="I19" s="407">
        <v>1</v>
      </c>
      <c r="J19" s="407">
        <v>25</v>
      </c>
      <c r="K19" s="407">
        <v>-25</v>
      </c>
    </row>
    <row r="20" spans="1:12" ht="15.6">
      <c r="A20" s="81" t="s">
        <v>761</v>
      </c>
      <c r="B20" s="716">
        <v>-655</v>
      </c>
      <c r="C20" s="716">
        <v>-655</v>
      </c>
      <c r="D20" s="716" t="s">
        <v>118</v>
      </c>
      <c r="E20" s="716" t="s">
        <v>118</v>
      </c>
      <c r="F20" s="716" t="s">
        <v>118</v>
      </c>
      <c r="G20" s="716" t="s">
        <v>118</v>
      </c>
      <c r="H20" s="716" t="s">
        <v>118</v>
      </c>
      <c r="I20" s="716" t="s">
        <v>118</v>
      </c>
      <c r="J20" s="716">
        <v>-655</v>
      </c>
      <c r="K20" s="716" t="s">
        <v>118</v>
      </c>
    </row>
    <row r="21" spans="1:12">
      <c r="A21" s="12" t="s">
        <v>58</v>
      </c>
      <c r="B21" s="97">
        <v>17316</v>
      </c>
      <c r="C21" s="97">
        <v>6826</v>
      </c>
      <c r="D21" s="97">
        <v>4275</v>
      </c>
      <c r="E21" s="97">
        <v>1938</v>
      </c>
      <c r="F21" s="97">
        <v>148</v>
      </c>
      <c r="G21" s="97">
        <v>2149</v>
      </c>
      <c r="H21" s="97">
        <v>1217</v>
      </c>
      <c r="I21" s="97">
        <v>25</v>
      </c>
      <c r="J21" s="97">
        <v>16578</v>
      </c>
      <c r="K21" s="97">
        <v>738</v>
      </c>
    </row>
    <row r="22" spans="1:12">
      <c r="A22" s="3" t="s">
        <v>762</v>
      </c>
    </row>
    <row r="23" spans="1:12" ht="28.95" customHeight="1">
      <c r="A23" s="924" t="s">
        <v>763</v>
      </c>
      <c r="B23" s="924"/>
      <c r="C23" s="924"/>
      <c r="D23" s="924"/>
      <c r="E23" s="924"/>
      <c r="F23" s="924"/>
      <c r="G23" s="924"/>
      <c r="H23" s="924"/>
      <c r="I23" s="924"/>
      <c r="J23" s="924"/>
      <c r="K23" s="924"/>
      <c r="L23" s="924"/>
    </row>
    <row r="24" spans="1:12">
      <c r="A24" s="3" t="s">
        <v>764</v>
      </c>
    </row>
    <row r="25" spans="1:12">
      <c r="A25" s="3" t="s">
        <v>765</v>
      </c>
    </row>
    <row r="26" spans="1:12">
      <c r="A26" s="3" t="s">
        <v>766</v>
      </c>
    </row>
    <row r="27" spans="1:12">
      <c r="A27" s="3" t="s">
        <v>767</v>
      </c>
    </row>
    <row r="28" spans="1:12" ht="17.399999999999999">
      <c r="A28" s="286"/>
      <c r="B28" s="287"/>
      <c r="C28" s="287"/>
      <c r="D28" s="287"/>
      <c r="E28" s="287"/>
      <c r="F28" s="287"/>
      <c r="G28" s="287"/>
      <c r="H28" s="287"/>
      <c r="I28" s="287"/>
      <c r="J28" s="287"/>
      <c r="K28" s="287"/>
    </row>
    <row r="29" spans="1:12">
      <c r="A29" s="4" t="s">
        <v>749</v>
      </c>
      <c r="B29" s="17"/>
      <c r="C29" s="17"/>
      <c r="D29" s="17"/>
      <c r="E29" s="17"/>
      <c r="F29" s="17"/>
      <c r="G29" s="17"/>
      <c r="H29" s="17"/>
      <c r="K29" s="287"/>
    </row>
    <row r="30" spans="1:12" ht="26.4">
      <c r="A30" s="1109"/>
      <c r="B30" s="54" t="s">
        <v>750</v>
      </c>
      <c r="C30" s="1112" t="s">
        <v>751</v>
      </c>
      <c r="D30" s="1112"/>
      <c r="E30" s="1112"/>
      <c r="F30" s="1112"/>
      <c r="G30" s="1112"/>
      <c r="H30" s="1112"/>
      <c r="I30" s="1112"/>
      <c r="J30" s="1112"/>
      <c r="K30" s="1098" t="s">
        <v>752</v>
      </c>
    </row>
    <row r="31" spans="1:12">
      <c r="A31" s="1110"/>
      <c r="B31" s="1113" t="s">
        <v>753</v>
      </c>
      <c r="C31" s="1115" t="s">
        <v>754</v>
      </c>
      <c r="D31" s="1115"/>
      <c r="E31" s="1115" t="s">
        <v>755</v>
      </c>
      <c r="F31" s="1115"/>
      <c r="G31" s="1115" t="s">
        <v>756</v>
      </c>
      <c r="H31" s="1115" t="s">
        <v>757</v>
      </c>
      <c r="I31" s="1115" t="s">
        <v>758</v>
      </c>
      <c r="J31" s="1115" t="s">
        <v>58</v>
      </c>
      <c r="K31" s="1108"/>
    </row>
    <row r="32" spans="1:12" ht="26.4">
      <c r="A32" s="1111"/>
      <c r="B32" s="1114"/>
      <c r="C32" s="94" t="s">
        <v>759</v>
      </c>
      <c r="D32" s="94" t="s">
        <v>760</v>
      </c>
      <c r="E32" s="94" t="s">
        <v>759</v>
      </c>
      <c r="F32" s="94" t="s">
        <v>760</v>
      </c>
      <c r="G32" s="1115"/>
      <c r="H32" s="1115"/>
      <c r="I32" s="1115"/>
      <c r="J32" s="1115"/>
      <c r="K32" s="1099"/>
    </row>
    <row r="33" spans="1:13" ht="16.2">
      <c r="A33" s="81" t="s">
        <v>258</v>
      </c>
      <c r="B33" s="407">
        <v>10061</v>
      </c>
      <c r="C33" s="407">
        <v>5207</v>
      </c>
      <c r="D33" s="407">
        <v>1128</v>
      </c>
      <c r="E33" s="407">
        <v>1341</v>
      </c>
      <c r="F33" s="407">
        <v>18</v>
      </c>
      <c r="G33" s="407">
        <v>370.67702013766802</v>
      </c>
      <c r="H33" s="407">
        <v>399</v>
      </c>
      <c r="I33" s="902" t="s">
        <v>1378</v>
      </c>
      <c r="J33" s="903">
        <v>8479</v>
      </c>
      <c r="K33" s="647">
        <f>B33-J33</f>
        <v>1582</v>
      </c>
    </row>
    <row r="34" spans="1:13" ht="16.2">
      <c r="A34" s="81" t="s">
        <v>421</v>
      </c>
      <c r="B34" s="407">
        <v>1851</v>
      </c>
      <c r="C34" s="407">
        <v>1059</v>
      </c>
      <c r="D34" s="407">
        <v>112</v>
      </c>
      <c r="E34" s="407">
        <v>136</v>
      </c>
      <c r="F34" s="407">
        <v>3</v>
      </c>
      <c r="G34" s="407">
        <v>9.9418960608099987</v>
      </c>
      <c r="H34" s="407">
        <v>74</v>
      </c>
      <c r="I34" s="902" t="s">
        <v>1379</v>
      </c>
      <c r="J34" s="903">
        <v>1395</v>
      </c>
      <c r="K34" s="647">
        <f>B34-J34</f>
        <v>456</v>
      </c>
    </row>
    <row r="35" spans="1:13">
      <c r="A35" s="81" t="s">
        <v>273</v>
      </c>
      <c r="B35" s="407">
        <v>629</v>
      </c>
      <c r="C35" s="407">
        <v>322</v>
      </c>
      <c r="D35" s="407">
        <v>2561</v>
      </c>
      <c r="E35" s="407">
        <v>93</v>
      </c>
      <c r="F35" s="407">
        <v>69</v>
      </c>
      <c r="G35" s="407">
        <v>72.356697105958716</v>
      </c>
      <c r="H35" s="407">
        <v>52</v>
      </c>
      <c r="I35" s="407">
        <v>4</v>
      </c>
      <c r="J35" s="95">
        <f t="shared" ref="J35:J38" si="0">SUM(C35:I35)</f>
        <v>3173.3566971059586</v>
      </c>
      <c r="K35" s="647">
        <f t="shared" ref="K35:K38" si="1">B35-J35</f>
        <v>-2544.3566971059586</v>
      </c>
      <c r="M35" s="900"/>
    </row>
    <row r="36" spans="1:13">
      <c r="A36" s="81" t="s">
        <v>481</v>
      </c>
      <c r="B36" s="407">
        <v>1451</v>
      </c>
      <c r="C36" s="407">
        <v>339</v>
      </c>
      <c r="D36" s="407">
        <v>141</v>
      </c>
      <c r="E36" s="407">
        <v>158</v>
      </c>
      <c r="F36" s="407">
        <v>2</v>
      </c>
      <c r="G36" s="407">
        <v>3.4762372414930001</v>
      </c>
      <c r="H36" s="407">
        <v>324</v>
      </c>
      <c r="I36" s="407">
        <v>1</v>
      </c>
      <c r="J36" s="95">
        <f t="shared" si="0"/>
        <v>968.47623724149298</v>
      </c>
      <c r="K36" s="647">
        <f t="shared" si="1"/>
        <v>482.52376275850702</v>
      </c>
      <c r="M36" s="900"/>
    </row>
    <row r="37" spans="1:13">
      <c r="A37" s="81" t="s">
        <v>56</v>
      </c>
      <c r="B37" s="407">
        <v>0</v>
      </c>
      <c r="C37" s="407">
        <v>17</v>
      </c>
      <c r="D37" s="407">
        <v>12</v>
      </c>
      <c r="E37" s="407">
        <v>4</v>
      </c>
      <c r="F37" s="407">
        <v>0</v>
      </c>
      <c r="G37" s="407">
        <v>0</v>
      </c>
      <c r="H37" s="407">
        <v>0</v>
      </c>
      <c r="I37" s="407">
        <v>3</v>
      </c>
      <c r="J37" s="95">
        <f t="shared" si="0"/>
        <v>36</v>
      </c>
      <c r="K37" s="647">
        <f t="shared" si="1"/>
        <v>-36</v>
      </c>
      <c r="M37" s="900"/>
    </row>
    <row r="38" spans="1:13" ht="15.6">
      <c r="A38" s="81" t="s">
        <v>761</v>
      </c>
      <c r="B38" s="407">
        <v>-511</v>
      </c>
      <c r="C38" s="407">
        <v>-511</v>
      </c>
      <c r="D38" s="407">
        <v>0</v>
      </c>
      <c r="E38" s="407">
        <v>0</v>
      </c>
      <c r="F38" s="407"/>
      <c r="G38" s="899"/>
      <c r="H38" s="30"/>
      <c r="I38" s="30"/>
      <c r="J38" s="95">
        <f t="shared" si="0"/>
        <v>-511</v>
      </c>
      <c r="K38" s="647">
        <f t="shared" si="1"/>
        <v>0</v>
      </c>
    </row>
    <row r="39" spans="1:13">
      <c r="A39" s="12" t="s">
        <v>58</v>
      </c>
      <c r="B39" s="97">
        <f t="shared" ref="B39:H39" si="2">SUM(B33:B38)</f>
        <v>13481</v>
      </c>
      <c r="C39" s="97">
        <f t="shared" si="2"/>
        <v>6433</v>
      </c>
      <c r="D39" s="97">
        <f t="shared" si="2"/>
        <v>3954</v>
      </c>
      <c r="E39" s="97">
        <f t="shared" si="2"/>
        <v>1732</v>
      </c>
      <c r="F39" s="97">
        <f t="shared" si="2"/>
        <v>92</v>
      </c>
      <c r="G39" s="648">
        <f>456</f>
        <v>456</v>
      </c>
      <c r="H39" s="97">
        <f t="shared" si="2"/>
        <v>849</v>
      </c>
      <c r="I39" s="97">
        <f>24</f>
        <v>24</v>
      </c>
      <c r="J39" s="901">
        <f>SUM(C39:I39)</f>
        <v>13540</v>
      </c>
      <c r="K39" s="648">
        <v>59</v>
      </c>
    </row>
    <row r="40" spans="1:13">
      <c r="A40" s="3" t="s">
        <v>762</v>
      </c>
      <c r="M40" s="900"/>
    </row>
    <row r="41" spans="1:13" ht="34.799999999999997" customHeight="1">
      <c r="A41" s="924" t="s">
        <v>763</v>
      </c>
      <c r="B41" s="924"/>
      <c r="C41" s="924"/>
      <c r="D41" s="924"/>
      <c r="E41" s="924"/>
      <c r="F41" s="924"/>
      <c r="G41" s="924"/>
      <c r="H41" s="924"/>
      <c r="I41" s="924"/>
      <c r="J41" s="924"/>
      <c r="K41" s="924"/>
      <c r="L41" s="196"/>
    </row>
    <row r="42" spans="1:13">
      <c r="A42" s="3" t="s">
        <v>764</v>
      </c>
    </row>
    <row r="43" spans="1:13">
      <c r="A43" s="3" t="s">
        <v>765</v>
      </c>
    </row>
    <row r="44" spans="1:13">
      <c r="A44" s="3" t="s">
        <v>766</v>
      </c>
    </row>
    <row r="45" spans="1:13">
      <c r="A45" s="3" t="s">
        <v>767</v>
      </c>
      <c r="K45" s="900"/>
    </row>
    <row r="46" spans="1:13">
      <c r="A46" s="939" t="s">
        <v>1377</v>
      </c>
      <c r="B46" s="939"/>
      <c r="C46" s="939"/>
      <c r="D46" s="939"/>
      <c r="E46" s="939"/>
      <c r="F46" s="939"/>
      <c r="G46" s="939"/>
      <c r="H46" s="939"/>
      <c r="I46" s="939"/>
      <c r="J46" s="939"/>
      <c r="K46" s="939"/>
    </row>
    <row r="47" spans="1:13">
      <c r="A47" s="323"/>
      <c r="B47" s="408"/>
      <c r="C47" s="408"/>
      <c r="D47" s="408"/>
      <c r="E47" s="408"/>
      <c r="F47" s="408"/>
      <c r="G47" s="408"/>
      <c r="H47" s="408"/>
      <c r="I47" s="408"/>
      <c r="J47" s="408"/>
      <c r="K47" s="17"/>
    </row>
    <row r="48" spans="1:13">
      <c r="A48" s="4" t="s">
        <v>768</v>
      </c>
      <c r="B48" s="17"/>
      <c r="C48" s="17"/>
      <c r="D48" s="17"/>
      <c r="E48" s="17"/>
      <c r="F48" s="17"/>
      <c r="G48" s="17"/>
      <c r="H48" s="17"/>
    </row>
    <row r="49" spans="1:12" ht="26.4">
      <c r="A49" s="1109"/>
      <c r="B49" s="54" t="s">
        <v>750</v>
      </c>
      <c r="C49" s="1112" t="s">
        <v>751</v>
      </c>
      <c r="D49" s="1112"/>
      <c r="E49" s="1112"/>
      <c r="F49" s="1112"/>
      <c r="G49" s="1112"/>
      <c r="H49" s="1112"/>
      <c r="I49" s="1112"/>
      <c r="J49" s="1112"/>
      <c r="K49" s="1098" t="s">
        <v>752</v>
      </c>
      <c r="L49" s="90"/>
    </row>
    <row r="50" spans="1:12" s="90" customFormat="1" ht="39.6" customHeight="1">
      <c r="A50" s="1110"/>
      <c r="B50" s="1113" t="s">
        <v>753</v>
      </c>
      <c r="C50" s="1115" t="s">
        <v>754</v>
      </c>
      <c r="D50" s="1115"/>
      <c r="E50" s="1115" t="s">
        <v>755</v>
      </c>
      <c r="F50" s="1115"/>
      <c r="G50" s="1115" t="s">
        <v>756</v>
      </c>
      <c r="H50" s="1115" t="s">
        <v>757</v>
      </c>
      <c r="I50" s="1115" t="s">
        <v>758</v>
      </c>
      <c r="J50" s="1115" t="s">
        <v>58</v>
      </c>
      <c r="K50" s="1108"/>
    </row>
    <row r="51" spans="1:12" s="90" customFormat="1" ht="26.4">
      <c r="A51" s="1111"/>
      <c r="B51" s="1114"/>
      <c r="C51" s="94" t="s">
        <v>759</v>
      </c>
      <c r="D51" s="94" t="s">
        <v>760</v>
      </c>
      <c r="E51" s="94" t="s">
        <v>759</v>
      </c>
      <c r="F51" s="94" t="s">
        <v>760</v>
      </c>
      <c r="G51" s="1115"/>
      <c r="H51" s="1115"/>
      <c r="I51" s="1115"/>
      <c r="J51" s="1115"/>
      <c r="K51" s="1099"/>
    </row>
    <row r="52" spans="1:12" s="90" customFormat="1" ht="13.2">
      <c r="A52" s="81" t="s">
        <v>258</v>
      </c>
      <c r="B52" s="95">
        <v>6436.855985203918</v>
      </c>
      <c r="C52" s="95">
        <v>4440.8584703635552</v>
      </c>
      <c r="D52" s="95">
        <v>1161</v>
      </c>
      <c r="E52" s="95">
        <v>1161</v>
      </c>
      <c r="F52" s="95">
        <v>15</v>
      </c>
      <c r="G52" s="95">
        <v>606</v>
      </c>
      <c r="H52" s="95">
        <v>41</v>
      </c>
      <c r="I52" s="95">
        <v>10</v>
      </c>
      <c r="J52" s="95">
        <f>SUM(C52:I52)</f>
        <v>7434.8584703635552</v>
      </c>
      <c r="K52" s="95">
        <f>B52-J52</f>
        <v>-998.00248515963722</v>
      </c>
    </row>
    <row r="53" spans="1:12" s="90" customFormat="1" ht="13.2">
      <c r="A53" s="81" t="s">
        <v>421</v>
      </c>
      <c r="B53" s="95">
        <v>1521.0606343938641</v>
      </c>
      <c r="C53" s="95">
        <v>781.8698934749807</v>
      </c>
      <c r="D53" s="95">
        <v>161</v>
      </c>
      <c r="E53" s="95">
        <v>140</v>
      </c>
      <c r="F53" s="95">
        <v>4</v>
      </c>
      <c r="G53" s="95">
        <v>8</v>
      </c>
      <c r="H53" s="95">
        <v>53</v>
      </c>
      <c r="I53" s="95">
        <v>1</v>
      </c>
      <c r="J53" s="95">
        <f t="shared" ref="J53:J57" si="3">SUM(C53:I53)</f>
        <v>1148.8698934749807</v>
      </c>
      <c r="K53" s="95">
        <f t="shared" ref="K53:K57" si="4">B53-J53</f>
        <v>372.19074091888342</v>
      </c>
    </row>
    <row r="54" spans="1:12" s="90" customFormat="1" ht="13.2">
      <c r="A54" s="81" t="s">
        <v>273</v>
      </c>
      <c r="B54" s="95">
        <v>558.49528913721804</v>
      </c>
      <c r="C54" s="95">
        <v>273.73253919612904</v>
      </c>
      <c r="D54" s="95">
        <v>1629</v>
      </c>
      <c r="E54" s="95">
        <v>90</v>
      </c>
      <c r="F54" s="95">
        <v>47</v>
      </c>
      <c r="G54" s="95">
        <v>50</v>
      </c>
      <c r="H54" s="95">
        <v>21.4</v>
      </c>
      <c r="I54" s="95">
        <v>6</v>
      </c>
      <c r="J54" s="95">
        <f t="shared" si="3"/>
        <v>2117.1325391961291</v>
      </c>
      <c r="K54" s="95">
        <f t="shared" si="4"/>
        <v>-1558.6372500589109</v>
      </c>
    </row>
    <row r="55" spans="1:12" s="90" customFormat="1" ht="13.2">
      <c r="A55" s="81" t="s">
        <v>481</v>
      </c>
      <c r="B55" s="95">
        <v>895.66036016868861</v>
      </c>
      <c r="C55" s="95">
        <v>253.48274740718693</v>
      </c>
      <c r="D55" s="95">
        <v>100</v>
      </c>
      <c r="E55" s="95">
        <v>100</v>
      </c>
      <c r="F55" s="95" t="s">
        <v>118</v>
      </c>
      <c r="G55" s="95">
        <v>2.4</v>
      </c>
      <c r="H55" s="95">
        <v>118</v>
      </c>
      <c r="I55" s="340">
        <v>0.5</v>
      </c>
      <c r="J55" s="95">
        <v>573</v>
      </c>
      <c r="K55" s="95">
        <f t="shared" si="4"/>
        <v>322.66036016868861</v>
      </c>
    </row>
    <row r="56" spans="1:12" s="90" customFormat="1" ht="15.6" customHeight="1">
      <c r="A56" s="81" t="s">
        <v>56</v>
      </c>
      <c r="B56" s="95">
        <v>0</v>
      </c>
      <c r="C56" s="95">
        <v>15.711574053163801</v>
      </c>
      <c r="D56" s="95">
        <v>12</v>
      </c>
      <c r="E56" s="95">
        <v>4</v>
      </c>
      <c r="F56" s="95" t="s">
        <v>118</v>
      </c>
      <c r="G56" s="95">
        <v>1</v>
      </c>
      <c r="H56" s="95" t="s">
        <v>118</v>
      </c>
      <c r="I56" s="95">
        <v>1</v>
      </c>
      <c r="J56" s="95">
        <f t="shared" si="3"/>
        <v>33.711574053163801</v>
      </c>
      <c r="K56" s="95">
        <f>B56-J56</f>
        <v>-33.711574053163801</v>
      </c>
    </row>
    <row r="57" spans="1:12" s="90" customFormat="1" ht="15.6">
      <c r="A57" s="81" t="s">
        <v>761</v>
      </c>
      <c r="B57" s="95">
        <v>-464.36830006449088</v>
      </c>
      <c r="C57" s="95">
        <v>-464</v>
      </c>
      <c r="D57" s="95" t="s">
        <v>118</v>
      </c>
      <c r="E57" s="95" t="s">
        <v>118</v>
      </c>
      <c r="F57" s="96"/>
      <c r="G57" s="96"/>
      <c r="H57" s="96"/>
      <c r="I57" s="96"/>
      <c r="J57" s="95">
        <f t="shared" si="3"/>
        <v>-464</v>
      </c>
      <c r="K57" s="95">
        <f t="shared" si="4"/>
        <v>-0.3683000644908816</v>
      </c>
    </row>
    <row r="58" spans="1:12" s="90" customFormat="1" ht="13.2">
      <c r="A58" s="12" t="s">
        <v>58</v>
      </c>
      <c r="B58" s="97">
        <f t="shared" ref="B58:K58" si="5">SUM(B52:B57)</f>
        <v>8947.7039688391997</v>
      </c>
      <c r="C58" s="97">
        <f t="shared" si="5"/>
        <v>5301.6552244950162</v>
      </c>
      <c r="D58" s="97">
        <f t="shared" si="5"/>
        <v>3063</v>
      </c>
      <c r="E58" s="97">
        <f t="shared" si="5"/>
        <v>1495</v>
      </c>
      <c r="F58" s="97">
        <f t="shared" si="5"/>
        <v>66</v>
      </c>
      <c r="G58" s="97">
        <f t="shared" si="5"/>
        <v>667.4</v>
      </c>
      <c r="H58" s="97">
        <f t="shared" si="5"/>
        <v>233.4</v>
      </c>
      <c r="I58" s="97">
        <f t="shared" si="5"/>
        <v>18.5</v>
      </c>
      <c r="J58" s="97">
        <f t="shared" si="5"/>
        <v>10843.57247708783</v>
      </c>
      <c r="K58" s="97">
        <f t="shared" si="5"/>
        <v>-1895.8685082486309</v>
      </c>
    </row>
    <row r="59" spans="1:12" s="90" customFormat="1">
      <c r="A59" s="3" t="s">
        <v>762</v>
      </c>
      <c r="B59"/>
      <c r="C59"/>
      <c r="D59"/>
      <c r="E59"/>
      <c r="F59"/>
      <c r="G59"/>
      <c r="H59"/>
      <c r="I59"/>
      <c r="J59"/>
      <c r="K59"/>
      <c r="L59"/>
    </row>
    <row r="60" spans="1:12" ht="19.95" customHeight="1">
      <c r="A60" s="924" t="s">
        <v>769</v>
      </c>
      <c r="B60" s="924"/>
      <c r="C60" s="924"/>
      <c r="D60" s="924"/>
      <c r="E60" s="924"/>
      <c r="F60" s="924"/>
      <c r="G60" s="924"/>
      <c r="H60" s="924"/>
      <c r="I60" s="924"/>
      <c r="J60" s="924"/>
      <c r="K60" s="924"/>
      <c r="L60" s="924"/>
    </row>
    <row r="61" spans="1:12">
      <c r="A61" s="3" t="s">
        <v>764</v>
      </c>
    </row>
    <row r="62" spans="1:12">
      <c r="A62" s="3" t="s">
        <v>765</v>
      </c>
    </row>
    <row r="63" spans="1:12">
      <c r="A63" s="3" t="s">
        <v>766</v>
      </c>
    </row>
    <row r="64" spans="1:12">
      <c r="A64" s="3" t="s">
        <v>767</v>
      </c>
    </row>
    <row r="65" spans="1:12" ht="17.399999999999999">
      <c r="A65" s="18"/>
      <c r="B65" s="17"/>
      <c r="C65" s="17"/>
      <c r="D65" s="17"/>
      <c r="E65" s="17"/>
      <c r="F65" s="17"/>
      <c r="G65" s="17"/>
      <c r="H65" s="17"/>
    </row>
    <row r="66" spans="1:12">
      <c r="A66" s="4" t="s">
        <v>770</v>
      </c>
      <c r="B66" s="17"/>
      <c r="C66" s="17"/>
      <c r="D66" s="17"/>
      <c r="E66" s="17"/>
      <c r="F66" s="17"/>
      <c r="G66" s="17"/>
      <c r="H66" s="17"/>
    </row>
    <row r="67" spans="1:12" ht="26.4">
      <c r="A67" s="1109"/>
      <c r="B67" s="54" t="s">
        <v>750</v>
      </c>
      <c r="C67" s="1112" t="s">
        <v>751</v>
      </c>
      <c r="D67" s="1112"/>
      <c r="E67" s="1112"/>
      <c r="F67" s="1112"/>
      <c r="G67" s="1112"/>
      <c r="H67" s="1112"/>
      <c r="I67" s="1112"/>
      <c r="J67" s="1112"/>
      <c r="K67" s="1098" t="s">
        <v>752</v>
      </c>
      <c r="L67" s="90"/>
    </row>
    <row r="68" spans="1:12" s="90" customFormat="1" ht="39.6" customHeight="1">
      <c r="A68" s="1110"/>
      <c r="B68" s="1113" t="s">
        <v>753</v>
      </c>
      <c r="C68" s="1115" t="s">
        <v>754</v>
      </c>
      <c r="D68" s="1115"/>
      <c r="E68" s="1115" t="s">
        <v>755</v>
      </c>
      <c r="F68" s="1115"/>
      <c r="G68" s="1115" t="s">
        <v>756</v>
      </c>
      <c r="H68" s="1115" t="s">
        <v>757</v>
      </c>
      <c r="I68" s="1115" t="s">
        <v>758</v>
      </c>
      <c r="J68" s="1115" t="s">
        <v>58</v>
      </c>
      <c r="K68" s="1108"/>
    </row>
    <row r="69" spans="1:12" s="90" customFormat="1" ht="26.4">
      <c r="A69" s="1111"/>
      <c r="B69" s="1114"/>
      <c r="C69" s="94" t="s">
        <v>759</v>
      </c>
      <c r="D69" s="94" t="s">
        <v>760</v>
      </c>
      <c r="E69" s="94" t="s">
        <v>759</v>
      </c>
      <c r="F69" s="94" t="s">
        <v>760</v>
      </c>
      <c r="G69" s="1115"/>
      <c r="H69" s="1115"/>
      <c r="I69" s="1115"/>
      <c r="J69" s="1115"/>
      <c r="K69" s="1099"/>
    </row>
    <row r="70" spans="1:12" s="90" customFormat="1" ht="13.2">
      <c r="A70" s="81" t="s">
        <v>258</v>
      </c>
      <c r="B70" s="95">
        <v>9060</v>
      </c>
      <c r="C70" s="95">
        <v>5072</v>
      </c>
      <c r="D70" s="95">
        <v>1119</v>
      </c>
      <c r="E70" s="95">
        <v>1270</v>
      </c>
      <c r="F70" s="95">
        <v>14</v>
      </c>
      <c r="G70" s="95">
        <v>1149</v>
      </c>
      <c r="H70" s="95">
        <v>316</v>
      </c>
      <c r="I70" s="95">
        <v>7</v>
      </c>
      <c r="J70" s="95">
        <f>SUM(C70:I70)</f>
        <v>8947</v>
      </c>
      <c r="K70" s="95">
        <v>113</v>
      </c>
    </row>
    <row r="71" spans="1:12" s="90" customFormat="1" ht="13.2">
      <c r="A71" s="81" t="s">
        <v>421</v>
      </c>
      <c r="B71" s="95">
        <v>1952</v>
      </c>
      <c r="C71" s="95">
        <v>1063</v>
      </c>
      <c r="D71" s="95">
        <v>191</v>
      </c>
      <c r="E71" s="95">
        <v>169</v>
      </c>
      <c r="F71" s="95">
        <v>5</v>
      </c>
      <c r="G71" s="95" t="s">
        <v>118</v>
      </c>
      <c r="H71" s="95">
        <v>58</v>
      </c>
      <c r="I71" s="95">
        <v>1</v>
      </c>
      <c r="J71" s="95">
        <f>SUM(C71:I71)</f>
        <v>1487</v>
      </c>
      <c r="K71" s="95">
        <v>465</v>
      </c>
    </row>
    <row r="72" spans="1:12" s="90" customFormat="1" ht="13.2">
      <c r="A72" s="81" t="s">
        <v>273</v>
      </c>
      <c r="B72" s="95">
        <v>564</v>
      </c>
      <c r="C72" s="95">
        <v>344</v>
      </c>
      <c r="D72" s="95">
        <v>1264</v>
      </c>
      <c r="E72" s="95">
        <v>92</v>
      </c>
      <c r="F72" s="95">
        <v>34</v>
      </c>
      <c r="G72" s="95" t="s">
        <v>118</v>
      </c>
      <c r="H72" s="95">
        <v>65</v>
      </c>
      <c r="I72" s="95">
        <v>5</v>
      </c>
      <c r="J72" s="95">
        <f t="shared" ref="J72:J75" si="6">SUM(C72:I72)</f>
        <v>1804</v>
      </c>
      <c r="K72" s="95">
        <v>-1240</v>
      </c>
    </row>
    <row r="73" spans="1:12" s="90" customFormat="1" ht="13.2">
      <c r="A73" s="81" t="s">
        <v>481</v>
      </c>
      <c r="B73" s="95">
        <v>877</v>
      </c>
      <c r="C73" s="95">
        <v>281</v>
      </c>
      <c r="D73" s="95">
        <v>129</v>
      </c>
      <c r="E73" s="95">
        <v>113</v>
      </c>
      <c r="F73" s="95" t="s">
        <v>118</v>
      </c>
      <c r="G73" s="95" t="s">
        <v>118</v>
      </c>
      <c r="H73" s="95">
        <v>156</v>
      </c>
      <c r="I73" s="95">
        <v>2</v>
      </c>
      <c r="J73" s="95">
        <f t="shared" si="6"/>
        <v>681</v>
      </c>
      <c r="K73" s="95">
        <v>196</v>
      </c>
    </row>
    <row r="74" spans="1:12" s="90" customFormat="1" ht="15.6" customHeight="1">
      <c r="A74" s="81" t="s">
        <v>56</v>
      </c>
      <c r="B74" s="95" t="s">
        <v>118</v>
      </c>
      <c r="C74" s="95">
        <v>8</v>
      </c>
      <c r="D74" s="95">
        <v>32</v>
      </c>
      <c r="E74" s="95">
        <v>5</v>
      </c>
      <c r="F74" s="95" t="s">
        <v>118</v>
      </c>
      <c r="G74" s="95" t="s">
        <v>118</v>
      </c>
      <c r="H74" s="95" t="s">
        <v>118</v>
      </c>
      <c r="I74" s="95">
        <v>4</v>
      </c>
      <c r="J74" s="95">
        <f t="shared" si="6"/>
        <v>49</v>
      </c>
      <c r="K74" s="95">
        <v>-49</v>
      </c>
    </row>
    <row r="75" spans="1:12" s="90" customFormat="1" ht="15.6">
      <c r="A75" s="81" t="s">
        <v>761</v>
      </c>
      <c r="B75" s="95">
        <v>-519</v>
      </c>
      <c r="C75" s="95">
        <v>-519</v>
      </c>
      <c r="D75" s="95" t="s">
        <v>118</v>
      </c>
      <c r="E75" s="95" t="s">
        <v>118</v>
      </c>
      <c r="F75" s="96"/>
      <c r="G75" s="96"/>
      <c r="H75" s="96"/>
      <c r="I75" s="96"/>
      <c r="J75" s="95">
        <f t="shared" si="6"/>
        <v>-519</v>
      </c>
      <c r="K75" s="95" t="s">
        <v>118</v>
      </c>
    </row>
    <row r="76" spans="1:12" s="90" customFormat="1" ht="13.2">
      <c r="A76" s="12" t="s">
        <v>58</v>
      </c>
      <c r="B76" s="97">
        <f t="shared" ref="B76:K76" si="7">SUM(B70:B75)</f>
        <v>11934</v>
      </c>
      <c r="C76" s="97">
        <f t="shared" si="7"/>
        <v>6249</v>
      </c>
      <c r="D76" s="97">
        <f t="shared" si="7"/>
        <v>2735</v>
      </c>
      <c r="E76" s="97">
        <f t="shared" si="7"/>
        <v>1649</v>
      </c>
      <c r="F76" s="97">
        <f t="shared" si="7"/>
        <v>53</v>
      </c>
      <c r="G76" s="97">
        <f t="shared" si="7"/>
        <v>1149</v>
      </c>
      <c r="H76" s="97">
        <f t="shared" si="7"/>
        <v>595</v>
      </c>
      <c r="I76" s="97">
        <f t="shared" si="7"/>
        <v>19</v>
      </c>
      <c r="J76" s="97">
        <f t="shared" si="7"/>
        <v>12449</v>
      </c>
      <c r="K76" s="97">
        <f t="shared" si="7"/>
        <v>-515</v>
      </c>
    </row>
    <row r="77" spans="1:12" s="90" customFormat="1">
      <c r="A77" s="3" t="s">
        <v>762</v>
      </c>
      <c r="B77"/>
      <c r="C77"/>
      <c r="D77"/>
      <c r="E77"/>
      <c r="F77"/>
      <c r="G77"/>
      <c r="H77"/>
      <c r="I77"/>
      <c r="J77"/>
      <c r="K77"/>
      <c r="L77"/>
    </row>
    <row r="78" spans="1:12" ht="19.2" customHeight="1">
      <c r="A78" s="924" t="s">
        <v>763</v>
      </c>
      <c r="B78" s="924"/>
      <c r="C78" s="924"/>
      <c r="D78" s="924"/>
      <c r="E78" s="924"/>
      <c r="F78" s="924"/>
      <c r="G78" s="924"/>
      <c r="H78" s="924"/>
      <c r="I78" s="924"/>
      <c r="J78" s="924"/>
      <c r="K78" s="924"/>
      <c r="L78" s="924"/>
    </row>
    <row r="79" spans="1:12">
      <c r="A79" s="3" t="s">
        <v>764</v>
      </c>
    </row>
    <row r="80" spans="1:12" ht="13.2" customHeight="1">
      <c r="A80" s="3" t="s">
        <v>765</v>
      </c>
    </row>
    <row r="81" spans="1:12">
      <c r="A81" s="3" t="s">
        <v>766</v>
      </c>
    </row>
    <row r="82" spans="1:12">
      <c r="A82" s="3" t="s">
        <v>767</v>
      </c>
    </row>
    <row r="83" spans="1:12" ht="17.399999999999999">
      <c r="A83" s="18"/>
      <c r="B83" s="17"/>
      <c r="C83" s="17"/>
      <c r="D83" s="17"/>
      <c r="E83" s="17"/>
      <c r="F83" s="17"/>
      <c r="G83" s="17"/>
      <c r="H83" s="17"/>
    </row>
    <row r="84" spans="1:12">
      <c r="A84" s="4" t="s">
        <v>771</v>
      </c>
      <c r="B84" s="17"/>
      <c r="C84" s="17"/>
      <c r="D84" s="17"/>
      <c r="E84" s="17"/>
      <c r="F84" s="17"/>
      <c r="G84" s="17"/>
      <c r="H84" s="17"/>
    </row>
    <row r="85" spans="1:12" s="90" customFormat="1" ht="39.6" customHeight="1">
      <c r="A85" s="1109"/>
      <c r="B85" s="54" t="s">
        <v>750</v>
      </c>
      <c r="C85" s="1112" t="s">
        <v>751</v>
      </c>
      <c r="D85" s="1112"/>
      <c r="E85" s="1112"/>
      <c r="F85" s="1112"/>
      <c r="G85" s="1112"/>
      <c r="H85" s="1112"/>
      <c r="I85" s="1112"/>
      <c r="J85" s="1112"/>
      <c r="K85" s="1098" t="s">
        <v>752</v>
      </c>
    </row>
    <row r="86" spans="1:12" s="90" customFormat="1" ht="15" customHeight="1">
      <c r="A86" s="1110"/>
      <c r="B86" s="1113" t="s">
        <v>753</v>
      </c>
      <c r="C86" s="1115" t="s">
        <v>754</v>
      </c>
      <c r="D86" s="1115"/>
      <c r="E86" s="1115" t="s">
        <v>755</v>
      </c>
      <c r="F86" s="1115"/>
      <c r="G86" s="1115" t="s">
        <v>756</v>
      </c>
      <c r="H86" s="1115" t="s">
        <v>757</v>
      </c>
      <c r="I86" s="1115" t="s">
        <v>758</v>
      </c>
      <c r="J86" s="1115" t="s">
        <v>58</v>
      </c>
      <c r="K86" s="1108"/>
    </row>
    <row r="87" spans="1:12" s="90" customFormat="1" ht="26.4">
      <c r="A87" s="1111"/>
      <c r="B87" s="1114"/>
      <c r="C87" s="94" t="s">
        <v>759</v>
      </c>
      <c r="D87" s="94" t="s">
        <v>760</v>
      </c>
      <c r="E87" s="94" t="s">
        <v>759</v>
      </c>
      <c r="F87" s="94" t="s">
        <v>760</v>
      </c>
      <c r="G87" s="1115"/>
      <c r="H87" s="1115"/>
      <c r="I87" s="1115"/>
      <c r="J87" s="1115"/>
      <c r="K87" s="1099"/>
    </row>
    <row r="88" spans="1:12" s="90" customFormat="1" ht="13.2">
      <c r="A88" s="81" t="s">
        <v>421</v>
      </c>
      <c r="B88" s="95">
        <v>1973</v>
      </c>
      <c r="C88" s="95">
        <v>947</v>
      </c>
      <c r="D88" s="95">
        <v>215</v>
      </c>
      <c r="E88" s="95">
        <v>178</v>
      </c>
      <c r="F88" s="95">
        <v>3</v>
      </c>
      <c r="G88" s="95" t="s">
        <v>772</v>
      </c>
      <c r="H88" s="95">
        <v>96</v>
      </c>
      <c r="I88" s="95" t="s">
        <v>773</v>
      </c>
      <c r="J88" s="95">
        <v>1439</v>
      </c>
      <c r="K88" s="95">
        <v>534</v>
      </c>
    </row>
    <row r="89" spans="1:12" s="90" customFormat="1" ht="13.2">
      <c r="A89" s="81" t="s">
        <v>258</v>
      </c>
      <c r="B89" s="95">
        <v>9503</v>
      </c>
      <c r="C89" s="95">
        <v>5080</v>
      </c>
      <c r="D89" s="95">
        <v>1091</v>
      </c>
      <c r="E89" s="95">
        <v>1163</v>
      </c>
      <c r="F89" s="95">
        <v>15</v>
      </c>
      <c r="G89" s="95">
        <v>714</v>
      </c>
      <c r="H89" s="95">
        <v>360</v>
      </c>
      <c r="I89" s="95">
        <v>10</v>
      </c>
      <c r="J89" s="95">
        <v>8423</v>
      </c>
      <c r="K89" s="95">
        <v>1080</v>
      </c>
    </row>
    <row r="90" spans="1:12" s="90" customFormat="1" ht="13.2">
      <c r="A90" s="81" t="s">
        <v>273</v>
      </c>
      <c r="B90" s="95">
        <v>711</v>
      </c>
      <c r="C90" s="95">
        <v>397</v>
      </c>
      <c r="D90" s="95">
        <v>424</v>
      </c>
      <c r="E90" s="95">
        <v>104</v>
      </c>
      <c r="F90" s="95">
        <v>28</v>
      </c>
      <c r="G90" s="95" t="s">
        <v>774</v>
      </c>
      <c r="H90" s="95">
        <v>76</v>
      </c>
      <c r="I90" s="95">
        <v>5</v>
      </c>
      <c r="J90" s="95">
        <v>1029</v>
      </c>
      <c r="K90" s="95">
        <v>-318</v>
      </c>
    </row>
    <row r="91" spans="1:12" s="90" customFormat="1" ht="15.6" customHeight="1">
      <c r="A91" s="81" t="s">
        <v>481</v>
      </c>
      <c r="B91" s="95">
        <v>1027</v>
      </c>
      <c r="C91" s="95">
        <v>272</v>
      </c>
      <c r="D91" s="95">
        <v>107</v>
      </c>
      <c r="E91" s="95">
        <v>103</v>
      </c>
      <c r="F91" s="95" t="s">
        <v>775</v>
      </c>
      <c r="G91" s="95" t="s">
        <v>774</v>
      </c>
      <c r="H91" s="95">
        <v>248</v>
      </c>
      <c r="I91" s="95">
        <v>2</v>
      </c>
      <c r="J91" s="95">
        <v>730</v>
      </c>
      <c r="K91" s="95">
        <v>297</v>
      </c>
    </row>
    <row r="92" spans="1:12" s="90" customFormat="1" ht="13.2">
      <c r="A92" s="81" t="s">
        <v>56</v>
      </c>
      <c r="B92" s="95" t="s">
        <v>773</v>
      </c>
      <c r="C92" s="95">
        <v>9</v>
      </c>
      <c r="D92" s="95">
        <v>23</v>
      </c>
      <c r="E92" s="95">
        <v>7</v>
      </c>
      <c r="F92" s="95" t="s">
        <v>775</v>
      </c>
      <c r="G92" s="95" t="s">
        <v>774</v>
      </c>
      <c r="H92" s="95" t="s">
        <v>776</v>
      </c>
      <c r="I92" s="95">
        <v>3</v>
      </c>
      <c r="J92" s="95">
        <v>39</v>
      </c>
      <c r="K92" s="95">
        <v>-39</v>
      </c>
    </row>
    <row r="93" spans="1:12" s="90" customFormat="1" ht="15.6">
      <c r="A93" s="81" t="s">
        <v>761</v>
      </c>
      <c r="B93" s="95">
        <v>-650</v>
      </c>
      <c r="C93" s="95">
        <v>-650</v>
      </c>
      <c r="D93" s="95" t="s">
        <v>774</v>
      </c>
      <c r="E93" s="95" t="s">
        <v>777</v>
      </c>
      <c r="F93" s="96"/>
      <c r="G93" s="96"/>
      <c r="H93" s="96"/>
      <c r="I93" s="96"/>
      <c r="J93" s="95">
        <v>-650</v>
      </c>
      <c r="K93" s="95" t="s">
        <v>778</v>
      </c>
    </row>
    <row r="94" spans="1:12" s="90" customFormat="1" ht="15.6" customHeight="1">
      <c r="A94" s="12" t="s">
        <v>58</v>
      </c>
      <c r="B94" s="97">
        <v>12564</v>
      </c>
      <c r="C94" s="97">
        <v>6055</v>
      </c>
      <c r="D94" s="97">
        <v>1860</v>
      </c>
      <c r="E94" s="97">
        <v>1555</v>
      </c>
      <c r="F94" s="97">
        <v>46</v>
      </c>
      <c r="G94" s="97">
        <v>714</v>
      </c>
      <c r="H94" s="97">
        <v>780</v>
      </c>
      <c r="I94" s="97">
        <v>22</v>
      </c>
      <c r="J94" s="97">
        <v>11010</v>
      </c>
      <c r="K94" s="97">
        <v>1554</v>
      </c>
    </row>
    <row r="95" spans="1:12">
      <c r="A95" s="3" t="s">
        <v>762</v>
      </c>
    </row>
    <row r="96" spans="1:12" ht="20.85" customHeight="1">
      <c r="A96" s="924" t="s">
        <v>779</v>
      </c>
      <c r="B96" s="924"/>
      <c r="C96" s="924"/>
      <c r="D96" s="924"/>
      <c r="E96" s="924"/>
      <c r="F96" s="924"/>
      <c r="G96" s="924"/>
      <c r="H96" s="924"/>
      <c r="I96" s="924"/>
      <c r="J96" s="924"/>
      <c r="K96" s="924"/>
      <c r="L96" s="924"/>
    </row>
    <row r="97" spans="1:11">
      <c r="A97" s="3" t="s">
        <v>764</v>
      </c>
    </row>
    <row r="98" spans="1:11">
      <c r="A98" s="3" t="s">
        <v>765</v>
      </c>
    </row>
    <row r="99" spans="1:11">
      <c r="A99" s="3" t="s">
        <v>766</v>
      </c>
    </row>
    <row r="100" spans="1:11">
      <c r="A100" s="3" t="s">
        <v>767</v>
      </c>
    </row>
    <row r="101" spans="1:11" ht="17.399999999999999">
      <c r="A101" s="18"/>
      <c r="B101" s="17"/>
      <c r="C101" s="17"/>
      <c r="D101" s="17"/>
      <c r="E101" s="17"/>
      <c r="F101" s="17"/>
      <c r="G101" s="17"/>
      <c r="H101" s="17"/>
    </row>
    <row r="102" spans="1:11">
      <c r="A102" s="1" t="s">
        <v>780</v>
      </c>
      <c r="B102" s="17"/>
      <c r="C102" s="17"/>
      <c r="D102" s="17"/>
      <c r="E102" s="17"/>
      <c r="F102" s="17"/>
      <c r="G102" s="17"/>
      <c r="H102" s="17"/>
    </row>
    <row r="103" spans="1:11" ht="42" customHeight="1">
      <c r="A103" s="1118"/>
      <c r="B103" s="55" t="s">
        <v>750</v>
      </c>
      <c r="C103" s="1034" t="s">
        <v>751</v>
      </c>
      <c r="D103" s="1123"/>
      <c r="E103" s="1123"/>
      <c r="F103" s="1123"/>
      <c r="G103" s="1123"/>
      <c r="H103" s="1123"/>
      <c r="I103" s="1123"/>
      <c r="J103" s="1035"/>
      <c r="K103" s="1098" t="s">
        <v>752</v>
      </c>
    </row>
    <row r="104" spans="1:11" ht="29.7" customHeight="1">
      <c r="A104" s="1119"/>
      <c r="B104" s="1116" t="s">
        <v>781</v>
      </c>
      <c r="C104" s="1124" t="s">
        <v>782</v>
      </c>
      <c r="D104" s="1125"/>
      <c r="E104" s="1126" t="s">
        <v>783</v>
      </c>
      <c r="F104" s="1127"/>
      <c r="G104" s="1121" t="s">
        <v>784</v>
      </c>
      <c r="H104" s="1121" t="s">
        <v>785</v>
      </c>
      <c r="I104" s="1121" t="s">
        <v>786</v>
      </c>
      <c r="J104" s="1121" t="s">
        <v>58</v>
      </c>
      <c r="K104" s="1108"/>
    </row>
    <row r="105" spans="1:11" ht="27">
      <c r="A105" s="1120"/>
      <c r="B105" s="1117"/>
      <c r="C105" s="38" t="s">
        <v>759</v>
      </c>
      <c r="D105" s="38" t="s">
        <v>760</v>
      </c>
      <c r="E105" s="38" t="s">
        <v>759</v>
      </c>
      <c r="F105" s="38" t="s">
        <v>760</v>
      </c>
      <c r="G105" s="1122"/>
      <c r="H105" s="1122"/>
      <c r="I105" s="1122"/>
      <c r="J105" s="1122"/>
      <c r="K105" s="1099"/>
    </row>
    <row r="106" spans="1:11">
      <c r="A106" s="30" t="s">
        <v>258</v>
      </c>
      <c r="B106" s="31">
        <v>9182</v>
      </c>
      <c r="C106" s="31">
        <v>4573</v>
      </c>
      <c r="D106" s="31">
        <v>1287.0134685800001</v>
      </c>
      <c r="E106" s="31">
        <v>1073</v>
      </c>
      <c r="F106" s="31">
        <v>8.9865314200000022</v>
      </c>
      <c r="G106" s="31">
        <v>987.81439411923498</v>
      </c>
      <c r="H106" s="31">
        <v>396</v>
      </c>
      <c r="I106" s="31">
        <v>7</v>
      </c>
      <c r="J106" s="31">
        <v>8332.8143941192357</v>
      </c>
      <c r="K106" s="95">
        <v>545</v>
      </c>
    </row>
    <row r="107" spans="1:11">
      <c r="A107" s="30" t="s">
        <v>421</v>
      </c>
      <c r="B107" s="31">
        <v>1865</v>
      </c>
      <c r="C107" s="31">
        <v>792</v>
      </c>
      <c r="D107" s="31">
        <v>76.34178453941</v>
      </c>
      <c r="E107" s="31">
        <v>161</v>
      </c>
      <c r="F107" s="31">
        <v>5.6582154605899992</v>
      </c>
      <c r="G107" s="31">
        <v>0</v>
      </c>
      <c r="H107" s="31">
        <v>284</v>
      </c>
      <c r="I107" s="31">
        <v>1</v>
      </c>
      <c r="J107" s="31">
        <v>1320.0000000000002</v>
      </c>
      <c r="K107" s="95">
        <v>849</v>
      </c>
    </row>
    <row r="108" spans="1:11">
      <c r="A108" s="30" t="s">
        <v>273</v>
      </c>
      <c r="B108" s="31">
        <v>731</v>
      </c>
      <c r="C108" s="31">
        <v>407</v>
      </c>
      <c r="D108" s="31">
        <v>172.65714120154001</v>
      </c>
      <c r="E108" s="31">
        <v>106</v>
      </c>
      <c r="F108" s="31">
        <v>12.34285879846</v>
      </c>
      <c r="G108" s="31">
        <v>0</v>
      </c>
      <c r="H108" s="31">
        <v>1</v>
      </c>
      <c r="I108" s="31">
        <v>4</v>
      </c>
      <c r="J108" s="31">
        <v>703.00000000000011</v>
      </c>
      <c r="K108" s="95">
        <v>28</v>
      </c>
    </row>
    <row r="109" spans="1:11">
      <c r="A109" s="30" t="s">
        <v>481</v>
      </c>
      <c r="B109" s="31">
        <v>905</v>
      </c>
      <c r="C109" s="31">
        <v>253</v>
      </c>
      <c r="D109" s="31">
        <v>58</v>
      </c>
      <c r="E109" s="31">
        <v>101</v>
      </c>
      <c r="F109" s="31">
        <v>0</v>
      </c>
      <c r="G109" s="31">
        <v>0</v>
      </c>
      <c r="H109" s="31">
        <v>198</v>
      </c>
      <c r="I109" s="31">
        <v>0</v>
      </c>
      <c r="J109" s="31">
        <v>610</v>
      </c>
      <c r="K109" s="95">
        <v>295</v>
      </c>
    </row>
    <row r="110" spans="1:11">
      <c r="A110" s="30" t="s">
        <v>56</v>
      </c>
      <c r="B110" s="31">
        <v>0</v>
      </c>
      <c r="C110" s="31">
        <v>8</v>
      </c>
      <c r="D110" s="31">
        <v>0</v>
      </c>
      <c r="E110" s="31">
        <v>8</v>
      </c>
      <c r="F110" s="31">
        <v>0</v>
      </c>
      <c r="G110" s="31">
        <v>0</v>
      </c>
      <c r="H110" s="31">
        <v>0</v>
      </c>
      <c r="I110" s="31">
        <v>1</v>
      </c>
      <c r="J110" s="31">
        <v>17</v>
      </c>
      <c r="K110" s="95">
        <v>-17</v>
      </c>
    </row>
    <row r="111" spans="1:11" ht="16.2">
      <c r="A111" s="30" t="s">
        <v>787</v>
      </c>
      <c r="B111" s="31">
        <v>-635</v>
      </c>
      <c r="C111" s="31">
        <v>-635</v>
      </c>
      <c r="D111" s="31">
        <v>0</v>
      </c>
      <c r="E111" s="31">
        <v>0</v>
      </c>
      <c r="F111" s="31"/>
      <c r="G111" s="31"/>
      <c r="H111" s="31"/>
      <c r="I111" s="31"/>
      <c r="J111" s="31">
        <v>-635</v>
      </c>
      <c r="K111" s="95" t="s">
        <v>778</v>
      </c>
    </row>
    <row r="112" spans="1:11">
      <c r="A112" s="39" t="s">
        <v>788</v>
      </c>
      <c r="B112" s="34">
        <f t="shared" ref="B112:J112" si="8">SUM(B106:B111)</f>
        <v>12048</v>
      </c>
      <c r="C112" s="34">
        <f t="shared" si="8"/>
        <v>5398</v>
      </c>
      <c r="D112" s="34">
        <f t="shared" si="8"/>
        <v>1594.0123943209501</v>
      </c>
      <c r="E112" s="34">
        <f t="shared" si="8"/>
        <v>1449</v>
      </c>
      <c r="F112" s="34">
        <f t="shared" si="8"/>
        <v>26.987605679050002</v>
      </c>
      <c r="G112" s="34">
        <f t="shared" si="8"/>
        <v>987.81439411923498</v>
      </c>
      <c r="H112" s="34">
        <f t="shared" si="8"/>
        <v>879</v>
      </c>
      <c r="I112" s="34">
        <f t="shared" si="8"/>
        <v>13</v>
      </c>
      <c r="J112" s="34">
        <f t="shared" si="8"/>
        <v>10347.814394119236</v>
      </c>
      <c r="K112" s="118">
        <v>1700</v>
      </c>
    </row>
    <row r="113" spans="1:11">
      <c r="A113" s="25" t="s">
        <v>789</v>
      </c>
      <c r="B113" s="40"/>
      <c r="C113" s="40"/>
      <c r="D113" s="40"/>
      <c r="E113" s="40"/>
      <c r="F113" s="40"/>
      <c r="G113" s="40"/>
      <c r="H113" s="40"/>
      <c r="I113" s="10"/>
      <c r="J113" s="10"/>
    </row>
    <row r="114" spans="1:11" ht="22.95" customHeight="1">
      <c r="A114" s="1018" t="s">
        <v>790</v>
      </c>
      <c r="B114" s="1018"/>
      <c r="C114" s="1018"/>
      <c r="D114" s="1018"/>
      <c r="E114" s="1018"/>
      <c r="F114" s="1018"/>
      <c r="G114" s="1018"/>
      <c r="H114" s="1018"/>
      <c r="I114" s="1018"/>
      <c r="J114" s="1018"/>
    </row>
    <row r="115" spans="1:11" ht="13.5" customHeight="1">
      <c r="A115" s="25" t="s">
        <v>764</v>
      </c>
      <c r="B115" s="40"/>
      <c r="C115" s="40"/>
      <c r="D115" s="40"/>
      <c r="E115" s="40"/>
      <c r="F115" s="40"/>
      <c r="G115" s="40"/>
      <c r="H115" s="40"/>
      <c r="I115" s="10"/>
      <c r="J115" s="10"/>
    </row>
    <row r="116" spans="1:11">
      <c r="A116" s="25" t="s">
        <v>791</v>
      </c>
      <c r="B116" s="40"/>
      <c r="C116" s="40"/>
      <c r="D116" s="40"/>
      <c r="E116" s="40"/>
      <c r="F116" s="40"/>
      <c r="G116" s="40"/>
      <c r="H116" s="40"/>
      <c r="I116" s="10"/>
      <c r="J116" s="10"/>
    </row>
    <row r="117" spans="1:11">
      <c r="A117" s="25" t="s">
        <v>766</v>
      </c>
      <c r="B117" s="40"/>
      <c r="C117" s="40"/>
      <c r="D117" s="40"/>
      <c r="E117" s="40"/>
      <c r="F117" s="40"/>
      <c r="G117" s="40"/>
      <c r="H117" s="40"/>
      <c r="I117" s="10"/>
      <c r="J117" s="10"/>
    </row>
    <row r="118" spans="1:11">
      <c r="A118" s="25" t="s">
        <v>792</v>
      </c>
      <c r="B118" s="40"/>
      <c r="C118" s="40"/>
      <c r="D118" s="40"/>
      <c r="E118" s="40"/>
      <c r="F118" s="40"/>
      <c r="G118" s="40"/>
      <c r="H118" s="40"/>
      <c r="I118" s="10"/>
      <c r="J118" s="10"/>
    </row>
    <row r="119" spans="1:11" ht="17.399999999999999">
      <c r="A119" s="18"/>
      <c r="B119" s="17"/>
      <c r="C119" s="17"/>
      <c r="D119" s="17"/>
      <c r="E119" s="17"/>
      <c r="F119" s="17"/>
      <c r="G119" s="17"/>
      <c r="H119" s="17"/>
    </row>
    <row r="120" spans="1:11" ht="15.6">
      <c r="A120" s="1" t="s">
        <v>793</v>
      </c>
      <c r="B120" s="17"/>
      <c r="C120" s="17"/>
      <c r="D120" s="17"/>
      <c r="E120" s="17"/>
      <c r="F120" s="17"/>
    </row>
    <row r="121" spans="1:11" ht="42.45" customHeight="1">
      <c r="A121" s="30"/>
      <c r="B121" s="55" t="s">
        <v>750</v>
      </c>
      <c r="C121" s="1034" t="s">
        <v>794</v>
      </c>
      <c r="D121" s="1123"/>
      <c r="E121" s="1123"/>
      <c r="F121" s="1123"/>
      <c r="G121" s="1123"/>
      <c r="H121" s="1123"/>
      <c r="I121" s="1123"/>
      <c r="J121" s="1035"/>
      <c r="K121" s="1098" t="s">
        <v>752</v>
      </c>
    </row>
    <row r="122" spans="1:11" ht="27.45" customHeight="1">
      <c r="A122" s="30"/>
      <c r="B122" s="1116" t="s">
        <v>795</v>
      </c>
      <c r="C122" s="1141" t="s">
        <v>796</v>
      </c>
      <c r="D122" s="1141"/>
      <c r="E122" s="1142" t="s">
        <v>797</v>
      </c>
      <c r="F122" s="1142"/>
      <c r="G122" s="1121" t="s">
        <v>798</v>
      </c>
      <c r="H122" s="1121" t="s">
        <v>799</v>
      </c>
      <c r="I122" s="1121" t="s">
        <v>800</v>
      </c>
      <c r="J122" s="1121" t="s">
        <v>58</v>
      </c>
      <c r="K122" s="1108"/>
    </row>
    <row r="123" spans="1:11" ht="28.2" customHeight="1">
      <c r="A123" s="30"/>
      <c r="B123" s="1117"/>
      <c r="C123" s="38" t="s">
        <v>759</v>
      </c>
      <c r="D123" s="38" t="s">
        <v>760</v>
      </c>
      <c r="E123" s="38" t="s">
        <v>759</v>
      </c>
      <c r="F123" s="38" t="s">
        <v>760</v>
      </c>
      <c r="G123" s="1122"/>
      <c r="H123" s="1122"/>
      <c r="I123" s="1122"/>
      <c r="J123" s="1122"/>
      <c r="K123" s="1099"/>
    </row>
    <row r="124" spans="1:11">
      <c r="A124" s="30" t="s">
        <v>421</v>
      </c>
      <c r="B124" s="31">
        <v>1527</v>
      </c>
      <c r="C124" s="31">
        <v>732</v>
      </c>
      <c r="D124" s="31">
        <v>56.016068575360002</v>
      </c>
      <c r="E124" s="31">
        <v>158</v>
      </c>
      <c r="F124" s="31">
        <v>4.9839314246399997</v>
      </c>
      <c r="G124" s="32" t="s">
        <v>118</v>
      </c>
      <c r="H124" s="31">
        <v>120</v>
      </c>
      <c r="I124" s="31">
        <v>1</v>
      </c>
      <c r="J124" s="31">
        <v>1072</v>
      </c>
      <c r="K124" s="95">
        <v>455</v>
      </c>
    </row>
    <row r="125" spans="1:11">
      <c r="A125" s="30" t="s">
        <v>258</v>
      </c>
      <c r="B125" s="31">
        <v>6982</v>
      </c>
      <c r="C125" s="31">
        <v>3967</v>
      </c>
      <c r="D125" s="31">
        <v>1177.8141991499999</v>
      </c>
      <c r="E125" s="31">
        <v>1056</v>
      </c>
      <c r="F125" s="31">
        <v>9.1858008499999997</v>
      </c>
      <c r="G125" s="31">
        <v>629</v>
      </c>
      <c r="H125" s="31">
        <v>124</v>
      </c>
      <c r="I125" s="31">
        <v>5</v>
      </c>
      <c r="J125" s="31">
        <v>6968</v>
      </c>
      <c r="K125" s="95">
        <v>14</v>
      </c>
    </row>
    <row r="126" spans="1:11">
      <c r="A126" s="30" t="s">
        <v>273</v>
      </c>
      <c r="B126" s="31">
        <v>630</v>
      </c>
      <c r="C126" s="31">
        <v>430</v>
      </c>
      <c r="D126" s="31">
        <v>94.401034559999999</v>
      </c>
      <c r="E126" s="31">
        <v>81</v>
      </c>
      <c r="F126" s="31">
        <v>10.598965440000001</v>
      </c>
      <c r="G126" s="32" t="s">
        <v>118</v>
      </c>
      <c r="H126" s="31">
        <v>-60</v>
      </c>
      <c r="I126" s="31">
        <v>4</v>
      </c>
      <c r="J126" s="31">
        <v>560</v>
      </c>
      <c r="K126" s="95">
        <v>70</v>
      </c>
    </row>
    <row r="127" spans="1:11">
      <c r="A127" s="30" t="s">
        <v>481</v>
      </c>
      <c r="B127" s="31">
        <v>591</v>
      </c>
      <c r="C127" s="31">
        <v>228</v>
      </c>
      <c r="D127" s="31">
        <v>63</v>
      </c>
      <c r="E127" s="31">
        <v>85</v>
      </c>
      <c r="F127" s="32" t="s">
        <v>118</v>
      </c>
      <c r="G127" s="32" t="s">
        <v>118</v>
      </c>
      <c r="H127" s="31">
        <v>88</v>
      </c>
      <c r="I127" s="32" t="s">
        <v>118</v>
      </c>
      <c r="J127" s="31">
        <v>464</v>
      </c>
      <c r="K127" s="95">
        <v>127</v>
      </c>
    </row>
    <row r="128" spans="1:11">
      <c r="A128" s="30" t="s">
        <v>56</v>
      </c>
      <c r="B128" s="32" t="s">
        <v>118</v>
      </c>
      <c r="C128" s="31">
        <v>4</v>
      </c>
      <c r="D128" s="32" t="s">
        <v>118</v>
      </c>
      <c r="E128" s="31">
        <v>2</v>
      </c>
      <c r="F128" s="32" t="s">
        <v>118</v>
      </c>
      <c r="G128" s="32" t="s">
        <v>118</v>
      </c>
      <c r="H128" s="32" t="s">
        <v>118</v>
      </c>
      <c r="I128" s="31">
        <v>2</v>
      </c>
      <c r="J128" s="31">
        <v>8.1609999999999996</v>
      </c>
      <c r="K128" s="95">
        <v>-8</v>
      </c>
    </row>
    <row r="129" spans="1:11" ht="16.2">
      <c r="A129" s="30" t="s">
        <v>801</v>
      </c>
      <c r="B129" s="31">
        <v>-430</v>
      </c>
      <c r="C129" s="31">
        <v>-430</v>
      </c>
      <c r="D129" s="32" t="s">
        <v>118</v>
      </c>
      <c r="E129" s="32" t="s">
        <v>118</v>
      </c>
      <c r="F129" s="32" t="s">
        <v>118</v>
      </c>
      <c r="G129" s="32" t="s">
        <v>118</v>
      </c>
      <c r="H129" s="32" t="s">
        <v>118</v>
      </c>
      <c r="I129" s="32" t="s">
        <v>118</v>
      </c>
      <c r="J129" s="31">
        <v>-430</v>
      </c>
      <c r="K129" s="95" t="s">
        <v>778</v>
      </c>
    </row>
    <row r="130" spans="1:11">
      <c r="A130" s="33" t="s">
        <v>58</v>
      </c>
      <c r="B130" s="36">
        <v>9300</v>
      </c>
      <c r="C130" s="34">
        <v>4931</v>
      </c>
      <c r="D130" s="34">
        <v>1391.2313022853598</v>
      </c>
      <c r="E130" s="34">
        <v>1382</v>
      </c>
      <c r="F130" s="35">
        <v>24.768697714639998</v>
      </c>
      <c r="G130" s="34">
        <v>629</v>
      </c>
      <c r="H130" s="34">
        <v>272.161</v>
      </c>
      <c r="I130" s="34">
        <v>12</v>
      </c>
      <c r="J130" s="34">
        <v>8642.1610000000001</v>
      </c>
      <c r="K130" s="119">
        <v>658</v>
      </c>
    </row>
    <row r="131" spans="1:11" ht="33" customHeight="1">
      <c r="A131" s="1018" t="s">
        <v>802</v>
      </c>
      <c r="B131" s="1018"/>
      <c r="C131" s="1018"/>
      <c r="D131" s="1018"/>
      <c r="E131" s="1018"/>
      <c r="F131" s="1018"/>
      <c r="G131" s="1018"/>
      <c r="H131" s="1018"/>
      <c r="I131" s="1018"/>
      <c r="J131" s="1018"/>
      <c r="K131" s="120"/>
    </row>
    <row r="132" spans="1:11" ht="21.45" customHeight="1">
      <c r="A132" s="1018" t="s">
        <v>803</v>
      </c>
      <c r="B132" s="1018"/>
      <c r="C132" s="1018"/>
      <c r="D132" s="1018"/>
      <c r="E132" s="1018"/>
      <c r="F132" s="1018"/>
      <c r="G132" s="1018"/>
      <c r="H132" s="1018"/>
      <c r="I132" s="1018"/>
      <c r="J132" s="1018"/>
    </row>
    <row r="133" spans="1:11">
      <c r="A133" s="25" t="s">
        <v>804</v>
      </c>
      <c r="B133" s="24"/>
      <c r="C133" s="23"/>
      <c r="D133" s="24"/>
      <c r="E133" s="23"/>
      <c r="F133" s="24"/>
      <c r="G133" s="23"/>
      <c r="H133" s="23"/>
      <c r="I133" s="23"/>
      <c r="J133" s="24"/>
    </row>
    <row r="134" spans="1:11">
      <c r="A134" s="1018" t="s">
        <v>805</v>
      </c>
      <c r="B134" s="1018"/>
      <c r="C134" s="1018"/>
      <c r="D134" s="1018"/>
      <c r="E134" s="1018"/>
      <c r="F134" s="24"/>
      <c r="G134" s="23"/>
      <c r="H134" s="23"/>
      <c r="I134" s="23"/>
      <c r="J134" s="24"/>
    </row>
    <row r="135" spans="1:11">
      <c r="A135" s="1018" t="s">
        <v>806</v>
      </c>
      <c r="B135" s="1018"/>
      <c r="C135" s="1018"/>
      <c r="D135" s="1018"/>
      <c r="E135" s="21"/>
      <c r="F135" s="22"/>
      <c r="G135" s="21"/>
      <c r="H135" s="23"/>
      <c r="I135" s="23"/>
      <c r="J135" s="23"/>
      <c r="K135" s="21"/>
    </row>
    <row r="136" spans="1:11">
      <c r="A136" s="1140" t="s">
        <v>807</v>
      </c>
      <c r="B136" s="1140"/>
      <c r="C136" s="1140"/>
      <c r="D136" s="1140"/>
      <c r="E136" s="1140"/>
      <c r="F136" s="1140"/>
      <c r="G136" s="1140"/>
      <c r="H136" s="1140"/>
      <c r="I136" s="1140"/>
      <c r="J136" s="1140"/>
      <c r="K136" s="21"/>
    </row>
    <row r="137" spans="1:11">
      <c r="A137" s="1018" t="s">
        <v>808</v>
      </c>
      <c r="B137" s="1018"/>
      <c r="C137" s="1018"/>
      <c r="D137" s="1018"/>
      <c r="E137" s="1018"/>
      <c r="F137" s="1018"/>
      <c r="G137" s="1018"/>
      <c r="H137" s="1018"/>
      <c r="I137" s="1018"/>
      <c r="J137" s="1018"/>
      <c r="K137" s="21"/>
    </row>
    <row r="139" spans="1:11" ht="15.6">
      <c r="A139" s="1" t="s">
        <v>1145</v>
      </c>
    </row>
    <row r="140" spans="1:11" ht="16.2">
      <c r="A140" s="50" t="s">
        <v>99</v>
      </c>
      <c r="B140" s="337" t="s">
        <v>1270</v>
      </c>
      <c r="C140" s="337" t="s">
        <v>239</v>
      </c>
      <c r="D140" s="337" t="s">
        <v>240</v>
      </c>
      <c r="E140" s="337" t="s">
        <v>241</v>
      </c>
      <c r="F140" s="337" t="s">
        <v>242</v>
      </c>
      <c r="G140" s="337" t="s">
        <v>1147</v>
      </c>
      <c r="H140" s="337" t="s">
        <v>1148</v>
      </c>
    </row>
    <row r="141" spans="1:11" ht="15.6">
      <c r="A141" s="117" t="s">
        <v>809</v>
      </c>
      <c r="B141" s="82" t="s">
        <v>559</v>
      </c>
      <c r="C141" s="82" t="s">
        <v>559</v>
      </c>
      <c r="D141" s="108">
        <v>54</v>
      </c>
      <c r="E141" s="324">
        <v>280</v>
      </c>
      <c r="F141" s="324">
        <v>310</v>
      </c>
      <c r="G141" s="313">
        <v>340</v>
      </c>
      <c r="H141" s="324">
        <v>307</v>
      </c>
    </row>
    <row r="142" spans="1:11">
      <c r="A142" s="117" t="s">
        <v>102</v>
      </c>
      <c r="B142" s="82">
        <v>321</v>
      </c>
      <c r="C142" s="82">
        <v>279</v>
      </c>
      <c r="D142" s="108">
        <v>281</v>
      </c>
      <c r="E142" s="324">
        <v>340</v>
      </c>
      <c r="F142" s="324">
        <v>418</v>
      </c>
      <c r="G142" s="313">
        <v>378</v>
      </c>
      <c r="H142" s="324">
        <v>386</v>
      </c>
    </row>
    <row r="143" spans="1:11" ht="15.6">
      <c r="A143" s="117" t="s">
        <v>810</v>
      </c>
      <c r="B143" s="82" t="s">
        <v>559</v>
      </c>
      <c r="C143" s="82" t="s">
        <v>559</v>
      </c>
      <c r="D143" s="366" t="s">
        <v>118</v>
      </c>
      <c r="E143" s="324">
        <v>16</v>
      </c>
      <c r="F143" s="324">
        <v>55</v>
      </c>
      <c r="G143" s="313">
        <v>113</v>
      </c>
      <c r="H143" s="324">
        <v>195</v>
      </c>
    </row>
    <row r="144" spans="1:11">
      <c r="A144" s="117" t="s">
        <v>105</v>
      </c>
      <c r="B144" s="82">
        <v>777</v>
      </c>
      <c r="C144" s="82">
        <v>638</v>
      </c>
      <c r="D144" s="445">
        <v>652</v>
      </c>
      <c r="E144" s="324">
        <v>681</v>
      </c>
      <c r="F144" s="324">
        <v>635</v>
      </c>
      <c r="G144" s="313">
        <v>638</v>
      </c>
      <c r="H144" s="324">
        <v>651</v>
      </c>
    </row>
    <row r="145" spans="1:9">
      <c r="A145" s="117" t="s">
        <v>106</v>
      </c>
      <c r="B145" s="88">
        <v>1146</v>
      </c>
      <c r="C145" s="82">
        <v>704</v>
      </c>
      <c r="D145" s="445">
        <v>780</v>
      </c>
      <c r="E145" s="324">
        <v>763</v>
      </c>
      <c r="F145" s="324">
        <v>735</v>
      </c>
      <c r="G145" s="313">
        <v>711</v>
      </c>
      <c r="H145" s="324">
        <v>729</v>
      </c>
    </row>
    <row r="146" spans="1:9">
      <c r="A146" s="117" t="s">
        <v>107</v>
      </c>
      <c r="B146" s="82">
        <v>487</v>
      </c>
      <c r="C146" s="82">
        <v>417</v>
      </c>
      <c r="D146" s="445">
        <v>404</v>
      </c>
      <c r="E146" s="324">
        <v>442</v>
      </c>
      <c r="F146" s="324">
        <v>438</v>
      </c>
      <c r="G146" s="313">
        <v>422</v>
      </c>
      <c r="H146" s="324">
        <v>415</v>
      </c>
    </row>
    <row r="147" spans="1:9">
      <c r="A147" s="117" t="s">
        <v>119</v>
      </c>
      <c r="B147" s="88">
        <v>1340</v>
      </c>
      <c r="C147" s="82">
        <v>1275</v>
      </c>
      <c r="D147" s="446">
        <v>1262</v>
      </c>
      <c r="E147" s="83">
        <v>1300</v>
      </c>
      <c r="F147" s="83">
        <v>1282</v>
      </c>
      <c r="G147" s="203">
        <v>1260</v>
      </c>
      <c r="H147" s="83">
        <v>1013</v>
      </c>
    </row>
    <row r="148" spans="1:9">
      <c r="A148" s="117" t="s">
        <v>109</v>
      </c>
      <c r="B148" s="82">
        <v>443</v>
      </c>
      <c r="C148" s="82">
        <v>388</v>
      </c>
      <c r="D148" s="445">
        <v>402</v>
      </c>
      <c r="E148" s="324">
        <v>427</v>
      </c>
      <c r="F148" s="324">
        <v>393</v>
      </c>
      <c r="G148" s="313">
        <v>337</v>
      </c>
      <c r="H148" s="324">
        <v>319</v>
      </c>
    </row>
    <row r="149" spans="1:9" ht="15.6">
      <c r="A149" s="117" t="s">
        <v>811</v>
      </c>
      <c r="B149" s="82" t="s">
        <v>559</v>
      </c>
      <c r="C149" s="82" t="s">
        <v>559</v>
      </c>
      <c r="D149" s="366" t="s">
        <v>118</v>
      </c>
      <c r="E149" s="324">
        <v>11</v>
      </c>
      <c r="F149" s="324">
        <v>181</v>
      </c>
      <c r="G149" s="313">
        <v>197</v>
      </c>
      <c r="H149" s="324">
        <v>163</v>
      </c>
    </row>
    <row r="150" spans="1:9">
      <c r="A150" s="117" t="s">
        <v>111</v>
      </c>
      <c r="B150" s="82">
        <v>471</v>
      </c>
      <c r="C150" s="82">
        <v>87</v>
      </c>
      <c r="D150" s="445">
        <v>198</v>
      </c>
      <c r="E150" s="324">
        <v>176</v>
      </c>
      <c r="F150" s="324">
        <v>195</v>
      </c>
      <c r="G150" s="313">
        <v>215</v>
      </c>
      <c r="H150" s="324">
        <v>316</v>
      </c>
    </row>
    <row r="151" spans="1:9">
      <c r="A151" s="117" t="s">
        <v>120</v>
      </c>
      <c r="B151" s="82">
        <v>423</v>
      </c>
      <c r="C151" s="82">
        <v>344</v>
      </c>
      <c r="D151" s="445">
        <v>419</v>
      </c>
      <c r="E151" s="324">
        <v>415</v>
      </c>
      <c r="F151" s="324">
        <v>372</v>
      </c>
      <c r="G151" s="313">
        <v>492</v>
      </c>
      <c r="H151" s="324">
        <v>226</v>
      </c>
    </row>
    <row r="152" spans="1:9">
      <c r="A152" s="117" t="s">
        <v>812</v>
      </c>
      <c r="B152" s="88">
        <v>1570</v>
      </c>
      <c r="C152" s="82">
        <v>2164</v>
      </c>
      <c r="D152" s="304">
        <v>1416</v>
      </c>
      <c r="E152" s="83">
        <v>1429</v>
      </c>
      <c r="F152" s="83">
        <v>1446</v>
      </c>
      <c r="G152" s="203">
        <v>1410</v>
      </c>
      <c r="H152" s="83">
        <v>1455</v>
      </c>
    </row>
    <row r="153" spans="1:9">
      <c r="A153" s="44" t="s">
        <v>58</v>
      </c>
      <c r="B153" s="89">
        <v>6978</v>
      </c>
      <c r="C153" s="577">
        <f>SUM(C141:C152)</f>
        <v>6296</v>
      </c>
      <c r="D153" s="374">
        <v>5868</v>
      </c>
      <c r="E153" s="28">
        <f>SUM(E141:E152)</f>
        <v>6280</v>
      </c>
      <c r="F153" s="28">
        <f t="shared" ref="F153:H153" si="9">SUM(F141:F152)</f>
        <v>6460</v>
      </c>
      <c r="G153" s="28">
        <f t="shared" si="9"/>
        <v>6513</v>
      </c>
      <c r="H153" s="28">
        <f t="shared" si="9"/>
        <v>6175</v>
      </c>
    </row>
    <row r="154" spans="1:9">
      <c r="A154" s="44" t="s">
        <v>519</v>
      </c>
      <c r="B154" s="649">
        <v>0.55000000000000004</v>
      </c>
      <c r="C154" s="649">
        <v>0.69</v>
      </c>
      <c r="D154" s="76">
        <v>0.72</v>
      </c>
      <c r="E154" s="76">
        <v>0.72</v>
      </c>
      <c r="F154" s="76">
        <v>0.71</v>
      </c>
      <c r="G154" s="76">
        <v>0.72</v>
      </c>
      <c r="H154" s="76">
        <v>0.73083333333333311</v>
      </c>
    </row>
    <row r="155" spans="1:9" ht="34.950000000000003" customHeight="1">
      <c r="A155" s="924" t="s">
        <v>1146</v>
      </c>
      <c r="B155" s="924"/>
      <c r="C155" s="924"/>
      <c r="D155" s="924"/>
      <c r="E155" s="924"/>
      <c r="F155" s="924"/>
      <c r="G155" s="924"/>
      <c r="H155" s="924"/>
      <c r="I155" s="924"/>
    </row>
    <row r="156" spans="1:9">
      <c r="A156" s="924" t="s">
        <v>1269</v>
      </c>
      <c r="B156" s="924"/>
      <c r="C156" s="924"/>
      <c r="D156" s="924"/>
      <c r="E156" s="924"/>
      <c r="F156" s="924"/>
      <c r="G156" s="924"/>
      <c r="H156" s="924"/>
      <c r="I156" s="924"/>
    </row>
    <row r="157" spans="1:9" ht="13.95" customHeight="1">
      <c r="A157" s="924" t="s">
        <v>813</v>
      </c>
      <c r="B157" s="924"/>
      <c r="C157" s="924"/>
      <c r="D157" s="924"/>
      <c r="E157" s="339"/>
      <c r="F157" s="339"/>
      <c r="G157" s="339"/>
      <c r="H157" s="339"/>
      <c r="I157" s="339"/>
    </row>
    <row r="158" spans="1:9" ht="20.7" customHeight="1">
      <c r="A158" s="339"/>
      <c r="B158" s="339"/>
      <c r="C158" s="339"/>
      <c r="D158" s="339"/>
      <c r="E158" s="339"/>
      <c r="F158" s="339"/>
      <c r="G158" s="339"/>
      <c r="H158" s="339"/>
      <c r="I158" s="339"/>
    </row>
    <row r="159" spans="1:9" ht="15.6">
      <c r="A159" s="1" t="s">
        <v>1149</v>
      </c>
    </row>
    <row r="160" spans="1:9">
      <c r="A160" s="70" t="s">
        <v>99</v>
      </c>
      <c r="B160" s="714">
        <v>2022</v>
      </c>
      <c r="C160" s="555">
        <v>2021</v>
      </c>
      <c r="D160" s="80">
        <v>2020</v>
      </c>
      <c r="E160" s="50">
        <v>2019</v>
      </c>
      <c r="F160" s="4"/>
      <c r="G160" s="4"/>
      <c r="H160" s="323"/>
      <c r="I160" s="323"/>
    </row>
    <row r="161" spans="1:9" ht="15.6">
      <c r="A161" s="376" t="s">
        <v>809</v>
      </c>
      <c r="B161" s="82" t="s">
        <v>559</v>
      </c>
      <c r="C161" s="82" t="s">
        <v>559</v>
      </c>
      <c r="D161" s="375">
        <v>2</v>
      </c>
      <c r="E161" s="5">
        <v>12</v>
      </c>
      <c r="F161" s="378"/>
      <c r="G161" s="679"/>
      <c r="H161" s="679"/>
      <c r="I161" s="310"/>
    </row>
    <row r="162" spans="1:9">
      <c r="A162" s="376" t="s">
        <v>102</v>
      </c>
      <c r="B162" s="715">
        <v>0</v>
      </c>
      <c r="C162" s="82">
        <v>0</v>
      </c>
      <c r="D162" s="375">
        <v>0</v>
      </c>
      <c r="E162" s="5">
        <v>18</v>
      </c>
      <c r="F162" s="378"/>
      <c r="G162" s="679"/>
      <c r="H162" s="679"/>
      <c r="I162" s="310"/>
    </row>
    <row r="163" spans="1:9" ht="15.6">
      <c r="A163" s="376" t="s">
        <v>810</v>
      </c>
      <c r="B163" s="715" t="s">
        <v>559</v>
      </c>
      <c r="C163" s="82" t="s">
        <v>559</v>
      </c>
      <c r="D163" s="354"/>
      <c r="E163" s="5">
        <v>2</v>
      </c>
      <c r="F163" s="378"/>
      <c r="G163" s="679"/>
      <c r="H163" s="679"/>
      <c r="I163" s="310"/>
    </row>
    <row r="164" spans="1:9">
      <c r="A164" s="376" t="s">
        <v>105</v>
      </c>
      <c r="B164" s="715">
        <v>27</v>
      </c>
      <c r="C164" s="201">
        <v>22</v>
      </c>
      <c r="D164" s="375">
        <v>24</v>
      </c>
      <c r="E164" s="5">
        <v>29</v>
      </c>
      <c r="F164" s="378"/>
      <c r="G164" s="679"/>
      <c r="H164" s="679"/>
      <c r="I164" s="310"/>
    </row>
    <row r="165" spans="1:9">
      <c r="A165" s="376" t="s">
        <v>106</v>
      </c>
      <c r="B165" s="715">
        <v>26</v>
      </c>
      <c r="C165" s="82">
        <v>19</v>
      </c>
      <c r="D165" s="375">
        <v>14</v>
      </c>
      <c r="E165" s="5">
        <v>29</v>
      </c>
      <c r="F165" s="378"/>
      <c r="G165" s="679"/>
      <c r="H165" s="679"/>
      <c r="I165" s="310"/>
    </row>
    <row r="166" spans="1:9">
      <c r="A166" s="376" t="s">
        <v>107</v>
      </c>
      <c r="B166" s="715">
        <v>29</v>
      </c>
      <c r="C166" s="82">
        <v>20</v>
      </c>
      <c r="D166" s="375">
        <v>20</v>
      </c>
      <c r="E166" s="5">
        <v>21</v>
      </c>
      <c r="F166" s="378"/>
      <c r="G166" s="679"/>
      <c r="H166" s="679"/>
      <c r="I166" s="310"/>
    </row>
    <row r="167" spans="1:9">
      <c r="A167" s="376" t="s">
        <v>119</v>
      </c>
      <c r="B167" s="715">
        <v>34</v>
      </c>
      <c r="C167" s="82">
        <v>21</v>
      </c>
      <c r="D167" s="375">
        <v>16</v>
      </c>
      <c r="E167" s="5">
        <v>37</v>
      </c>
      <c r="F167" s="378"/>
      <c r="G167" s="679"/>
      <c r="H167" s="679"/>
      <c r="I167" s="310"/>
    </row>
    <row r="168" spans="1:9">
      <c r="A168" s="376" t="s">
        <v>109</v>
      </c>
      <c r="B168" s="715">
        <v>16</v>
      </c>
      <c r="C168" s="82">
        <v>13</v>
      </c>
      <c r="D168" s="375">
        <v>11</v>
      </c>
      <c r="E168" s="5">
        <v>22</v>
      </c>
      <c r="F168" s="378"/>
      <c r="G168" s="679"/>
      <c r="H168" s="679"/>
      <c r="I168" s="310"/>
    </row>
    <row r="169" spans="1:9" ht="15.6">
      <c r="A169" s="376" t="s">
        <v>811</v>
      </c>
      <c r="B169" s="715" t="s">
        <v>559</v>
      </c>
      <c r="C169" s="82" t="s">
        <v>559</v>
      </c>
      <c r="D169" s="354"/>
      <c r="E169" s="5">
        <v>7</v>
      </c>
      <c r="F169" s="378"/>
      <c r="G169" s="679"/>
      <c r="H169" s="679"/>
      <c r="I169" s="310"/>
    </row>
    <row r="170" spans="1:9" ht="15.6">
      <c r="A170" s="376" t="s">
        <v>1151</v>
      </c>
      <c r="B170" s="715">
        <v>6</v>
      </c>
      <c r="C170" s="82">
        <v>8</v>
      </c>
      <c r="D170" s="375">
        <v>5</v>
      </c>
      <c r="E170" s="5">
        <v>14</v>
      </c>
      <c r="F170" s="378"/>
      <c r="G170" s="679"/>
      <c r="H170" s="679"/>
      <c r="I170" s="310"/>
    </row>
    <row r="171" spans="1:9">
      <c r="A171" s="376" t="s">
        <v>120</v>
      </c>
      <c r="B171" s="715">
        <v>13</v>
      </c>
      <c r="C171" s="82">
        <v>19</v>
      </c>
      <c r="D171" s="375">
        <v>12</v>
      </c>
      <c r="E171" s="5">
        <v>30</v>
      </c>
      <c r="F171" s="378"/>
      <c r="G171" s="679"/>
      <c r="H171" s="679"/>
      <c r="I171" s="310"/>
    </row>
    <row r="172" spans="1:9">
      <c r="A172" s="376" t="s">
        <v>812</v>
      </c>
      <c r="B172" s="715">
        <v>17</v>
      </c>
      <c r="C172" s="82">
        <v>69</v>
      </c>
      <c r="D172" s="375">
        <v>60</v>
      </c>
      <c r="E172" s="5">
        <v>82</v>
      </c>
      <c r="F172" s="378"/>
      <c r="G172" s="679"/>
      <c r="H172" s="679"/>
      <c r="I172" s="310"/>
    </row>
    <row r="173" spans="1:9">
      <c r="A173" s="85" t="s">
        <v>58</v>
      </c>
      <c r="B173" s="713">
        <v>168</v>
      </c>
      <c r="C173" s="85">
        <f>SUM(C161:C172)</f>
        <v>191</v>
      </c>
      <c r="D173" s="377">
        <f>SUM(D161:D172)</f>
        <v>164</v>
      </c>
      <c r="E173" s="377">
        <f>SUM(E161:E172)</f>
        <v>303</v>
      </c>
      <c r="F173" s="379"/>
      <c r="G173" s="379"/>
      <c r="H173" s="379"/>
      <c r="I173" s="379"/>
    </row>
    <row r="174" spans="1:9" ht="40.5" customHeight="1">
      <c r="A174" s="924" t="s">
        <v>1146</v>
      </c>
      <c r="B174" s="924"/>
      <c r="C174" s="924"/>
      <c r="D174" s="924"/>
      <c r="E174" s="924"/>
      <c r="F174" s="924"/>
      <c r="G174" s="924"/>
      <c r="H174" s="924"/>
      <c r="I174" s="924"/>
    </row>
    <row r="175" spans="1:9">
      <c r="A175" s="1015" t="s">
        <v>1150</v>
      </c>
      <c r="B175" s="1015"/>
      <c r="C175" s="1015"/>
      <c r="D175" s="1015"/>
      <c r="E175" s="1015"/>
      <c r="F175" s="1015"/>
      <c r="G175" s="1015"/>
      <c r="H175" s="1015"/>
      <c r="I175" s="1015"/>
    </row>
    <row r="176" spans="1:9">
      <c r="A176" s="1015" t="s">
        <v>813</v>
      </c>
      <c r="B176" s="1015"/>
      <c r="C176" s="1015"/>
      <c r="D176" s="1015"/>
      <c r="E176" s="131"/>
      <c r="F176" s="131"/>
      <c r="G176" s="131"/>
      <c r="H176" s="131"/>
      <c r="I176" s="131"/>
    </row>
    <row r="177" spans="1:9">
      <c r="A177" s="924" t="s">
        <v>1152</v>
      </c>
      <c r="B177" s="924"/>
      <c r="C177" s="924"/>
      <c r="D177" s="924"/>
      <c r="E177" s="924"/>
      <c r="F177" s="924"/>
      <c r="G177" s="924"/>
      <c r="H177" s="924"/>
      <c r="I177" s="924"/>
    </row>
    <row r="178" spans="1:9">
      <c r="A178" s="339"/>
      <c r="B178" s="339"/>
      <c r="C178" s="339"/>
      <c r="D178" s="339"/>
      <c r="E178" s="339"/>
      <c r="F178" s="339"/>
      <c r="G178" s="339"/>
      <c r="H178" s="339"/>
    </row>
    <row r="179" spans="1:9" ht="15.6">
      <c r="A179" s="1130" t="s">
        <v>1153</v>
      </c>
      <c r="B179" s="1130"/>
      <c r="C179" s="1130"/>
      <c r="D179" s="1130"/>
      <c r="E179" s="1130"/>
    </row>
    <row r="180" spans="1:9" ht="15.6">
      <c r="A180" s="72" t="s">
        <v>99</v>
      </c>
      <c r="B180" s="552" t="s">
        <v>1270</v>
      </c>
      <c r="C180" s="552" t="s">
        <v>239</v>
      </c>
      <c r="D180" s="552" t="s">
        <v>240</v>
      </c>
      <c r="E180" s="552" t="s">
        <v>241</v>
      </c>
      <c r="F180" s="65" t="s">
        <v>242</v>
      </c>
      <c r="G180" s="65" t="s">
        <v>1147</v>
      </c>
      <c r="H180" s="65" t="s">
        <v>1148</v>
      </c>
    </row>
    <row r="181" spans="1:9" ht="15.6">
      <c r="A181" s="376" t="s">
        <v>809</v>
      </c>
      <c r="B181" s="650" t="s">
        <v>559</v>
      </c>
      <c r="C181" s="650" t="s">
        <v>559</v>
      </c>
      <c r="D181" s="84">
        <v>0.16</v>
      </c>
      <c r="E181" s="84">
        <v>0.14000000000000001</v>
      </c>
      <c r="F181" s="84">
        <v>0.14000000000000001</v>
      </c>
      <c r="G181" s="84">
        <v>0.12</v>
      </c>
      <c r="H181" s="84">
        <v>0.09</v>
      </c>
    </row>
    <row r="182" spans="1:9">
      <c r="A182" s="376" t="s">
        <v>102</v>
      </c>
      <c r="B182" s="726">
        <v>0.14000000000000001</v>
      </c>
      <c r="C182" s="84">
        <v>0.14000000000000001</v>
      </c>
      <c r="D182" s="553">
        <v>0.18</v>
      </c>
      <c r="E182" s="84">
        <v>0.16</v>
      </c>
      <c r="F182" s="84">
        <v>0.14000000000000001</v>
      </c>
      <c r="G182" s="84">
        <v>0.13</v>
      </c>
      <c r="H182" s="84">
        <v>0.18</v>
      </c>
    </row>
    <row r="183" spans="1:9" ht="27">
      <c r="A183" s="680" t="s">
        <v>814</v>
      </c>
      <c r="B183" s="727">
        <v>0.62</v>
      </c>
      <c r="C183" s="84">
        <v>0.54</v>
      </c>
      <c r="D183" s="553">
        <v>0.46</v>
      </c>
      <c r="E183" s="84">
        <v>0.36</v>
      </c>
      <c r="F183" s="84">
        <v>0.41</v>
      </c>
      <c r="G183" s="84">
        <v>0.26</v>
      </c>
      <c r="H183" s="84">
        <v>0.41</v>
      </c>
    </row>
    <row r="184" spans="1:9">
      <c r="A184" s="376" t="s">
        <v>119</v>
      </c>
      <c r="B184" s="727">
        <v>0.66</v>
      </c>
      <c r="C184" s="84">
        <v>0.31</v>
      </c>
      <c r="D184" s="553">
        <v>0.42</v>
      </c>
      <c r="E184" s="84">
        <v>0.28000000000000003</v>
      </c>
      <c r="F184" s="84">
        <v>0.32</v>
      </c>
      <c r="G184" s="84">
        <v>0.37</v>
      </c>
      <c r="H184" s="84">
        <v>0.3</v>
      </c>
    </row>
    <row r="185" spans="1:9" ht="15.6">
      <c r="A185" s="376" t="s">
        <v>811</v>
      </c>
      <c r="B185" s="650" t="s">
        <v>559</v>
      </c>
      <c r="C185" s="650" t="s">
        <v>559</v>
      </c>
      <c r="D185" s="553">
        <v>0.4</v>
      </c>
      <c r="E185" s="84">
        <v>0.18</v>
      </c>
      <c r="F185" s="84">
        <v>0.14000000000000001</v>
      </c>
      <c r="G185" s="84">
        <v>0.14000000000000001</v>
      </c>
      <c r="H185" s="84">
        <v>0.2</v>
      </c>
    </row>
    <row r="186" spans="1:9">
      <c r="A186" s="376" t="s">
        <v>111</v>
      </c>
      <c r="B186" s="726">
        <v>0.17</v>
      </c>
      <c r="C186" s="84">
        <v>0.08</v>
      </c>
      <c r="D186" s="553">
        <v>0.2</v>
      </c>
      <c r="E186" s="84">
        <v>0.17</v>
      </c>
      <c r="F186" s="84">
        <v>0.05</v>
      </c>
      <c r="G186" s="84">
        <v>0.12</v>
      </c>
      <c r="H186" s="84">
        <v>0.33</v>
      </c>
    </row>
    <row r="187" spans="1:9">
      <c r="A187" s="376" t="s">
        <v>120</v>
      </c>
      <c r="B187" s="726">
        <v>0.7</v>
      </c>
      <c r="C187" s="84">
        <v>0.68</v>
      </c>
      <c r="D187" s="553">
        <v>0.66</v>
      </c>
      <c r="E187" s="84">
        <v>0.71</v>
      </c>
      <c r="F187" s="84">
        <v>0.75</v>
      </c>
      <c r="G187" s="84">
        <v>0.41</v>
      </c>
      <c r="H187" s="84">
        <v>0.59</v>
      </c>
    </row>
    <row r="188" spans="1:9">
      <c r="A188" s="376" t="s">
        <v>812</v>
      </c>
      <c r="B188" s="726">
        <v>0.38</v>
      </c>
      <c r="C188" s="84">
        <v>0.35</v>
      </c>
      <c r="D188" s="553">
        <v>0.47</v>
      </c>
      <c r="E188" s="84">
        <v>0.38</v>
      </c>
      <c r="F188" s="84">
        <v>0.28999999999999998</v>
      </c>
      <c r="G188" s="84">
        <v>0.28999999999999998</v>
      </c>
      <c r="H188" s="84">
        <v>0.27</v>
      </c>
    </row>
    <row r="189" spans="1:9">
      <c r="A189" s="85" t="s">
        <v>58</v>
      </c>
      <c r="B189" s="726">
        <v>0.48</v>
      </c>
      <c r="C189" s="554">
        <v>0.28999999999999998</v>
      </c>
      <c r="D189" s="76">
        <v>0.24</v>
      </c>
      <c r="E189" s="76">
        <v>0.36</v>
      </c>
      <c r="F189" s="76">
        <v>0.33</v>
      </c>
      <c r="G189" s="76">
        <v>0.26</v>
      </c>
      <c r="H189" s="76">
        <v>0.3</v>
      </c>
    </row>
    <row r="190" spans="1:9" ht="38.549999999999997" customHeight="1">
      <c r="A190" s="924" t="s">
        <v>1146</v>
      </c>
      <c r="B190" s="924"/>
      <c r="C190" s="924"/>
      <c r="D190" s="924"/>
      <c r="E190" s="924"/>
      <c r="F190" s="924"/>
      <c r="G190" s="924"/>
      <c r="H190" s="924"/>
      <c r="I190" s="924"/>
    </row>
    <row r="191" spans="1:9">
      <c r="A191" s="924" t="s">
        <v>1271</v>
      </c>
      <c r="B191" s="924"/>
      <c r="C191" s="924"/>
      <c r="D191" s="924"/>
      <c r="E191" s="924"/>
      <c r="F191" s="924"/>
      <c r="G191" s="924"/>
      <c r="H191" s="924"/>
      <c r="I191" s="924"/>
    </row>
    <row r="192" spans="1:9">
      <c r="A192" s="924" t="s">
        <v>813</v>
      </c>
      <c r="B192" s="924"/>
      <c r="C192" s="924"/>
      <c r="D192" s="924"/>
      <c r="E192" s="379"/>
      <c r="F192" s="379"/>
      <c r="G192" s="379"/>
      <c r="H192" s="379"/>
    </row>
    <row r="194" spans="1:8" ht="15.6">
      <c r="A194" s="1" t="s">
        <v>815</v>
      </c>
    </row>
    <row r="195" spans="1:8">
      <c r="A195" s="99" t="s">
        <v>99</v>
      </c>
      <c r="B195" s="99">
        <v>2022</v>
      </c>
      <c r="C195" s="99">
        <v>2021</v>
      </c>
      <c r="D195" s="80">
        <v>2020</v>
      </c>
      <c r="E195" s="80">
        <v>2019</v>
      </c>
      <c r="F195" s="80">
        <v>2018</v>
      </c>
      <c r="G195" s="80">
        <v>2017</v>
      </c>
      <c r="H195" s="100">
        <v>2016</v>
      </c>
    </row>
    <row r="196" spans="1:8" ht="15.6">
      <c r="A196" s="548" t="s">
        <v>816</v>
      </c>
      <c r="B196" s="41">
        <v>15601000</v>
      </c>
      <c r="C196" s="41">
        <v>17725000</v>
      </c>
      <c r="D196" s="549">
        <v>11784000</v>
      </c>
      <c r="E196" s="41">
        <v>12102000</v>
      </c>
      <c r="F196" s="41">
        <v>13399000</v>
      </c>
      <c r="G196" s="41">
        <v>8956000</v>
      </c>
      <c r="H196" s="101">
        <v>6844000</v>
      </c>
    </row>
    <row r="197" spans="1:8">
      <c r="A197" s="548" t="s">
        <v>102</v>
      </c>
      <c r="B197" s="41">
        <v>2054000</v>
      </c>
      <c r="C197" s="41">
        <v>2136000</v>
      </c>
      <c r="D197" s="549">
        <v>2110000</v>
      </c>
      <c r="E197" s="41">
        <v>2569000</v>
      </c>
      <c r="F197" s="41">
        <v>2264000</v>
      </c>
      <c r="G197" s="41">
        <v>1773000</v>
      </c>
      <c r="H197" s="101">
        <v>1929000</v>
      </c>
    </row>
    <row r="198" spans="1:8" ht="15.6">
      <c r="A198" s="548" t="s">
        <v>817</v>
      </c>
      <c r="B198" s="41">
        <v>3923000</v>
      </c>
      <c r="C198" s="41">
        <v>1170000</v>
      </c>
      <c r="D198" s="549">
        <v>1421000</v>
      </c>
      <c r="E198" s="41">
        <v>1038000</v>
      </c>
      <c r="F198" s="41">
        <v>2134000</v>
      </c>
      <c r="G198" s="41">
        <v>675000</v>
      </c>
      <c r="H198" s="101">
        <v>679000</v>
      </c>
    </row>
    <row r="199" spans="1:8">
      <c r="A199" s="548" t="s">
        <v>263</v>
      </c>
      <c r="B199" s="650" t="s">
        <v>118</v>
      </c>
      <c r="C199" s="650" t="s">
        <v>118</v>
      </c>
      <c r="D199" s="650" t="s">
        <v>118</v>
      </c>
      <c r="E199" s="650" t="s">
        <v>118</v>
      </c>
      <c r="F199" s="650" t="s">
        <v>118</v>
      </c>
      <c r="G199" s="41">
        <v>180000</v>
      </c>
      <c r="H199" s="101">
        <v>263000</v>
      </c>
    </row>
    <row r="200" spans="1:8">
      <c r="A200" s="548" t="s">
        <v>119</v>
      </c>
      <c r="B200" s="650">
        <v>509000</v>
      </c>
      <c r="C200" s="41">
        <v>515000</v>
      </c>
      <c r="D200" s="549">
        <v>650000</v>
      </c>
      <c r="E200" s="41">
        <v>501000</v>
      </c>
      <c r="F200" s="41">
        <v>713000</v>
      </c>
      <c r="G200" s="41">
        <v>391000</v>
      </c>
      <c r="H200" s="101">
        <v>410000</v>
      </c>
    </row>
    <row r="201" spans="1:8">
      <c r="A201" s="548" t="s">
        <v>110</v>
      </c>
      <c r="B201" s="41">
        <v>33000</v>
      </c>
      <c r="C201" s="41">
        <v>35000</v>
      </c>
      <c r="D201" s="549">
        <v>58000</v>
      </c>
      <c r="E201" s="41">
        <v>87000</v>
      </c>
      <c r="F201" s="41">
        <v>20000</v>
      </c>
      <c r="G201" s="41">
        <v>16000</v>
      </c>
      <c r="H201" s="101">
        <v>25000</v>
      </c>
    </row>
    <row r="202" spans="1:8">
      <c r="A202" s="548" t="s">
        <v>111</v>
      </c>
      <c r="B202" s="41">
        <v>973000</v>
      </c>
      <c r="C202" s="41">
        <v>960000</v>
      </c>
      <c r="D202" s="550">
        <v>988000</v>
      </c>
      <c r="E202" s="41">
        <v>1241000</v>
      </c>
      <c r="F202" s="128">
        <v>1857000</v>
      </c>
      <c r="G202" s="41">
        <v>256000</v>
      </c>
      <c r="H202" s="101">
        <v>368000</v>
      </c>
    </row>
    <row r="203" spans="1:8">
      <c r="A203" s="548" t="s">
        <v>120</v>
      </c>
      <c r="B203" s="41">
        <v>1260000</v>
      </c>
      <c r="C203" s="41">
        <v>900000</v>
      </c>
      <c r="D203" s="550">
        <v>996000</v>
      </c>
      <c r="E203" s="41">
        <v>707000</v>
      </c>
      <c r="F203" s="128">
        <v>686000</v>
      </c>
      <c r="G203" s="41">
        <v>541000</v>
      </c>
      <c r="H203" s="101">
        <v>948000</v>
      </c>
    </row>
    <row r="204" spans="1:8">
      <c r="A204" s="548" t="s">
        <v>812</v>
      </c>
      <c r="B204" s="41">
        <v>333000</v>
      </c>
      <c r="C204" s="41">
        <v>400000</v>
      </c>
      <c r="D204" s="550">
        <v>845000</v>
      </c>
      <c r="E204" s="41">
        <v>947000</v>
      </c>
      <c r="F204" s="128">
        <v>326000</v>
      </c>
      <c r="G204" s="41">
        <v>338000</v>
      </c>
      <c r="H204" s="101">
        <v>339000</v>
      </c>
    </row>
    <row r="205" spans="1:8" ht="15.6">
      <c r="A205" s="548" t="s">
        <v>1156</v>
      </c>
      <c r="B205" s="41">
        <v>196000</v>
      </c>
      <c r="C205" s="41">
        <v>100000</v>
      </c>
      <c r="D205" s="550">
        <v>201000</v>
      </c>
      <c r="E205" s="41">
        <v>91000</v>
      </c>
      <c r="F205" s="128">
        <v>146000</v>
      </c>
      <c r="G205" s="41">
        <v>80000</v>
      </c>
      <c r="H205" s="101">
        <v>35000</v>
      </c>
    </row>
    <row r="206" spans="1:8">
      <c r="A206" s="74" t="s">
        <v>58</v>
      </c>
      <c r="B206" s="551">
        <v>24882000</v>
      </c>
      <c r="C206" s="551">
        <f>SUM(C196:C205)</f>
        <v>23941000</v>
      </c>
      <c r="D206" s="75">
        <f t="shared" ref="D206:H206" si="10">SUM(D196:D205)</f>
        <v>19053000</v>
      </c>
      <c r="E206" s="75">
        <f t="shared" si="10"/>
        <v>19283000</v>
      </c>
      <c r="F206" s="75">
        <f t="shared" si="10"/>
        <v>21545000</v>
      </c>
      <c r="G206" s="75">
        <f t="shared" si="10"/>
        <v>13206000</v>
      </c>
      <c r="H206" s="102">
        <f t="shared" si="10"/>
        <v>11840000</v>
      </c>
    </row>
    <row r="207" spans="1:8">
      <c r="A207" s="91" t="s">
        <v>818</v>
      </c>
    </row>
    <row r="208" spans="1:8" ht="35.549999999999997" customHeight="1">
      <c r="A208" s="924" t="s">
        <v>1154</v>
      </c>
      <c r="B208" s="924"/>
      <c r="C208" s="924"/>
      <c r="D208" s="924"/>
      <c r="E208" s="924"/>
      <c r="F208" s="924"/>
      <c r="G208" s="924"/>
    </row>
    <row r="209" spans="1:8" ht="10.95" customHeight="1">
      <c r="A209" s="91" t="s">
        <v>819</v>
      </c>
    </row>
    <row r="210" spans="1:8" ht="12" customHeight="1">
      <c r="A210" s="10" t="s">
        <v>1155</v>
      </c>
    </row>
    <row r="212" spans="1:8">
      <c r="A212" s="4" t="s">
        <v>820</v>
      </c>
      <c r="B212" s="90"/>
      <c r="C212" s="90"/>
      <c r="D212" s="90"/>
      <c r="E212" s="90"/>
    </row>
    <row r="213" spans="1:8">
      <c r="A213" s="73" t="s">
        <v>821</v>
      </c>
      <c r="B213" s="73">
        <v>2022</v>
      </c>
      <c r="C213" s="73">
        <v>2021</v>
      </c>
      <c r="D213" s="50">
        <v>2020</v>
      </c>
      <c r="E213" s="50">
        <v>2019</v>
      </c>
      <c r="F213" s="50">
        <v>2018</v>
      </c>
      <c r="G213" s="50">
        <v>2017</v>
      </c>
      <c r="H213" s="48">
        <v>2016</v>
      </c>
    </row>
    <row r="214" spans="1:8" ht="37.5" customHeight="1">
      <c r="A214" s="13" t="s">
        <v>822</v>
      </c>
      <c r="B214" s="1131" t="s">
        <v>823</v>
      </c>
      <c r="C214" s="1132"/>
      <c r="D214" s="1132"/>
      <c r="E214" s="1132"/>
      <c r="F214" s="1133"/>
      <c r="G214" s="101">
        <v>15500</v>
      </c>
      <c r="H214" s="26">
        <v>147900</v>
      </c>
    </row>
    <row r="215" spans="1:8" ht="37.5" customHeight="1">
      <c r="A215" s="13" t="s">
        <v>824</v>
      </c>
      <c r="B215" s="1134"/>
      <c r="C215" s="1135"/>
      <c r="D215" s="1135"/>
      <c r="E215" s="1135"/>
      <c r="F215" s="1136"/>
      <c r="G215" s="101">
        <v>50790</v>
      </c>
      <c r="H215" s="26">
        <v>650</v>
      </c>
    </row>
    <row r="216" spans="1:8" ht="34.950000000000003" customHeight="1">
      <c r="A216" s="211" t="s">
        <v>825</v>
      </c>
      <c r="B216" s="1134"/>
      <c r="C216" s="1135"/>
      <c r="D216" s="1135"/>
      <c r="E216" s="1135"/>
      <c r="F216" s="1136"/>
      <c r="G216" s="650" t="s">
        <v>118</v>
      </c>
      <c r="H216" s="650" t="s">
        <v>118</v>
      </c>
    </row>
    <row r="217" spans="1:8" ht="36" customHeight="1">
      <c r="A217" s="211" t="s">
        <v>826</v>
      </c>
      <c r="B217" s="1134"/>
      <c r="C217" s="1135"/>
      <c r="D217" s="1135"/>
      <c r="E217" s="1135"/>
      <c r="F217" s="1136"/>
      <c r="G217" s="650" t="s">
        <v>118</v>
      </c>
      <c r="H217" s="650" t="s">
        <v>118</v>
      </c>
    </row>
    <row r="218" spans="1:8" ht="27" customHeight="1">
      <c r="A218" s="211" t="s">
        <v>56</v>
      </c>
      <c r="B218" s="1134"/>
      <c r="C218" s="1135"/>
      <c r="D218" s="1135"/>
      <c r="E218" s="1135"/>
      <c r="F218" s="1136"/>
      <c r="G218" s="650" t="s">
        <v>118</v>
      </c>
      <c r="H218" s="650" t="s">
        <v>118</v>
      </c>
    </row>
    <row r="219" spans="1:8" ht="49.95" customHeight="1">
      <c r="A219" s="44" t="s">
        <v>58</v>
      </c>
      <c r="B219" s="1137"/>
      <c r="C219" s="1138"/>
      <c r="D219" s="1138"/>
      <c r="E219" s="1138"/>
      <c r="F219" s="1139"/>
      <c r="G219" s="102">
        <v>66290</v>
      </c>
      <c r="H219" s="338">
        <f>SUM(H214:H216)</f>
        <v>148550</v>
      </c>
    </row>
    <row r="220" spans="1:8" ht="24.45" customHeight="1">
      <c r="A220" s="1129"/>
      <c r="B220" s="923"/>
      <c r="C220" s="923"/>
      <c r="D220" s="923"/>
      <c r="E220" s="923"/>
      <c r="F220" s="923"/>
      <c r="G220" s="923"/>
    </row>
    <row r="221" spans="1:8">
      <c r="A221" s="4" t="s">
        <v>827</v>
      </c>
    </row>
    <row r="222" spans="1:8" ht="16.2">
      <c r="A222" s="73" t="s">
        <v>482</v>
      </c>
      <c r="B222" s="729" t="s">
        <v>1157</v>
      </c>
      <c r="C222" s="337" t="s">
        <v>239</v>
      </c>
      <c r="D222" s="337" t="s">
        <v>1158</v>
      </c>
    </row>
    <row r="223" spans="1:8">
      <c r="A223" s="108" t="s">
        <v>258</v>
      </c>
      <c r="B223" s="138">
        <v>935100</v>
      </c>
      <c r="C223" s="650">
        <v>636225</v>
      </c>
      <c r="D223" s="101">
        <v>2332994</v>
      </c>
    </row>
    <row r="224" spans="1:8">
      <c r="A224" s="9" t="s">
        <v>58</v>
      </c>
      <c r="B224" s="728">
        <v>935100</v>
      </c>
      <c r="C224" s="651">
        <f>SUM(C223)</f>
        <v>636225</v>
      </c>
      <c r="D224" s="102">
        <f>SUM(D223)</f>
        <v>2332994</v>
      </c>
    </row>
    <row r="225" spans="1:4" ht="26.55" customHeight="1">
      <c r="A225" s="1128" t="s">
        <v>1267</v>
      </c>
      <c r="B225" s="1128"/>
      <c r="C225" s="1128"/>
      <c r="D225" s="1128"/>
    </row>
    <row r="226" spans="1:4" ht="22.2" customHeight="1">
      <c r="A226" s="1128" t="s">
        <v>1159</v>
      </c>
      <c r="B226" s="1128"/>
      <c r="C226" s="1128"/>
      <c r="D226" s="1128"/>
    </row>
    <row r="227" spans="1:4" ht="25.2" customHeight="1">
      <c r="A227" s="1128" t="s">
        <v>1160</v>
      </c>
      <c r="B227" s="1128"/>
      <c r="C227" s="1128"/>
      <c r="D227" s="1128"/>
    </row>
  </sheetData>
  <sheetProtection algorithmName="SHA-512" hashValue="gOj07xhmuLX8N5Lcs6CR8YQFtl8ACEs55t0oNFGyQTNlJSEmL5eJyAnyVC8C08g8SF5QI3WkqCZpv8mJac7JxQ==" saltValue="2kM/K2U0rCY0C7ccx7SPsw==" spinCount="100000" sheet="1" objects="1" scenarios="1"/>
  <mergeCells count="99">
    <mergeCell ref="A23:L23"/>
    <mergeCell ref="A134:E134"/>
    <mergeCell ref="A85:A87"/>
    <mergeCell ref="A96:L96"/>
    <mergeCell ref="C85:J85"/>
    <mergeCell ref="C86:D86"/>
    <mergeCell ref="E86:F86"/>
    <mergeCell ref="G86:G87"/>
    <mergeCell ref="H86:H87"/>
    <mergeCell ref="I86:I87"/>
    <mergeCell ref="J86:J87"/>
    <mergeCell ref="K121:K123"/>
    <mergeCell ref="A49:A51"/>
    <mergeCell ref="C49:J49"/>
    <mergeCell ref="K49:K51"/>
    <mergeCell ref="B50:B51"/>
    <mergeCell ref="A155:I155"/>
    <mergeCell ref="A114:J114"/>
    <mergeCell ref="C121:J121"/>
    <mergeCell ref="A137:J137"/>
    <mergeCell ref="A156:I156"/>
    <mergeCell ref="A135:D135"/>
    <mergeCell ref="A136:J136"/>
    <mergeCell ref="C122:D122"/>
    <mergeCell ref="E122:F122"/>
    <mergeCell ref="A131:J131"/>
    <mergeCell ref="A132:J132"/>
    <mergeCell ref="G122:G123"/>
    <mergeCell ref="H122:H123"/>
    <mergeCell ref="I122:I123"/>
    <mergeCell ref="J122:J123"/>
    <mergeCell ref="B122:B123"/>
    <mergeCell ref="A12:A14"/>
    <mergeCell ref="C12:J12"/>
    <mergeCell ref="K12:K14"/>
    <mergeCell ref="B13:B14"/>
    <mergeCell ref="C13:D13"/>
    <mergeCell ref="E13:F13"/>
    <mergeCell ref="G13:G14"/>
    <mergeCell ref="H13:H14"/>
    <mergeCell ref="I13:I14"/>
    <mergeCell ref="J13:J14"/>
    <mergeCell ref="A227:D227"/>
    <mergeCell ref="A176:D176"/>
    <mergeCell ref="A157:D157"/>
    <mergeCell ref="A192:D192"/>
    <mergeCell ref="A226:D226"/>
    <mergeCell ref="A208:G208"/>
    <mergeCell ref="A220:G220"/>
    <mergeCell ref="A175:I175"/>
    <mergeCell ref="A179:E179"/>
    <mergeCell ref="A225:D225"/>
    <mergeCell ref="A177:I177"/>
    <mergeCell ref="B214:F219"/>
    <mergeCell ref="A174:I174"/>
    <mergeCell ref="A190:I190"/>
    <mergeCell ref="A191:I191"/>
    <mergeCell ref="C68:D68"/>
    <mergeCell ref="K85:K87"/>
    <mergeCell ref="A78:L78"/>
    <mergeCell ref="B104:B105"/>
    <mergeCell ref="B86:B87"/>
    <mergeCell ref="A103:A105"/>
    <mergeCell ref="J104:J105"/>
    <mergeCell ref="K103:K105"/>
    <mergeCell ref="C103:J103"/>
    <mergeCell ref="C104:D104"/>
    <mergeCell ref="G104:G105"/>
    <mergeCell ref="H104:H105"/>
    <mergeCell ref="I104:I105"/>
    <mergeCell ref="E104:F104"/>
    <mergeCell ref="J50:J51"/>
    <mergeCell ref="I68:I69"/>
    <mergeCell ref="J68:J69"/>
    <mergeCell ref="B68:B69"/>
    <mergeCell ref="C50:D50"/>
    <mergeCell ref="E50:F50"/>
    <mergeCell ref="G50:G51"/>
    <mergeCell ref="H50:H51"/>
    <mergeCell ref="I50:I51"/>
    <mergeCell ref="C67:J67"/>
    <mergeCell ref="E68:F68"/>
    <mergeCell ref="G68:G69"/>
    <mergeCell ref="H68:H69"/>
    <mergeCell ref="A60:L60"/>
    <mergeCell ref="A67:A69"/>
    <mergeCell ref="K67:K69"/>
    <mergeCell ref="A46:K46"/>
    <mergeCell ref="K30:K32"/>
    <mergeCell ref="A30:A32"/>
    <mergeCell ref="C30:J30"/>
    <mergeCell ref="B31:B32"/>
    <mergeCell ref="C31:D31"/>
    <mergeCell ref="E31:F31"/>
    <mergeCell ref="G31:G32"/>
    <mergeCell ref="H31:H32"/>
    <mergeCell ref="I31:I32"/>
    <mergeCell ref="J31:J32"/>
    <mergeCell ref="A41:K41"/>
  </mergeCells>
  <pageMargins left="0.7" right="0.7" top="0.75" bottom="0.75" header="0.3" footer="0.3"/>
  <pageSetup orientation="portrait" r:id="rId1"/>
  <ignoredErrors>
    <ignoredError sqref="J35:J38"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46B9A-8D6A-4667-875C-ED1A5113469D}">
  <dimension ref="A7:O604"/>
  <sheetViews>
    <sheetView showGridLines="0" zoomScaleNormal="100" workbookViewId="0">
      <selection activeCell="M17" sqref="M17"/>
    </sheetView>
  </sheetViews>
  <sheetFormatPr defaultColWidth="8.6640625" defaultRowHeight="13.8"/>
  <cols>
    <col min="1" max="1" width="28.6640625" style="6" customWidth="1"/>
    <col min="2" max="2" width="19.5546875" style="355" customWidth="1"/>
    <col min="3" max="7" width="12.6640625" style="6" customWidth="1"/>
    <col min="8" max="8" width="14.33203125" style="6" customWidth="1"/>
    <col min="9" max="13" width="12.6640625" style="6" customWidth="1"/>
    <col min="14" max="14" width="15.6640625" style="6" customWidth="1"/>
    <col min="15" max="15" width="5.6640625" style="6" customWidth="1"/>
    <col min="16" max="16384" width="8.6640625" style="6"/>
  </cols>
  <sheetData>
    <row r="7" spans="1:11" ht="21">
      <c r="A7" s="7" t="s">
        <v>1071</v>
      </c>
    </row>
    <row r="8" spans="1:11" ht="21.6" thickBot="1">
      <c r="A8" s="7"/>
    </row>
    <row r="9" spans="1:11" ht="18.600000000000001" thickTop="1" thickBot="1">
      <c r="A9" s="289" t="s">
        <v>828</v>
      </c>
      <c r="B9" s="356"/>
      <c r="C9" s="295"/>
      <c r="D9" s="295"/>
      <c r="E9" s="295"/>
      <c r="F9" s="295"/>
      <c r="G9" s="295"/>
      <c r="H9" s="295"/>
      <c r="I9" s="295"/>
      <c r="J9" s="295"/>
      <c r="K9" s="295"/>
    </row>
    <row r="10" spans="1:11" ht="14.4" thickTop="1">
      <c r="B10" s="578"/>
      <c r="C10" s="579"/>
      <c r="D10" s="579"/>
      <c r="E10" s="579"/>
      <c r="F10" s="579"/>
      <c r="G10" s="579"/>
      <c r="H10" s="579"/>
      <c r="I10" s="579"/>
      <c r="J10" s="579"/>
      <c r="K10" s="579"/>
    </row>
    <row r="11" spans="1:11">
      <c r="A11" s="603" t="s">
        <v>1093</v>
      </c>
      <c r="B11" s="578"/>
      <c r="C11" s="579"/>
      <c r="D11" s="579"/>
      <c r="E11" s="579"/>
      <c r="F11" s="579"/>
      <c r="G11" s="579"/>
      <c r="H11" s="579"/>
      <c r="I11" s="579"/>
      <c r="J11" s="579"/>
      <c r="K11" s="579"/>
    </row>
    <row r="12" spans="1:11" s="90" customFormat="1">
      <c r="A12" s="6"/>
      <c r="B12" s="355"/>
      <c r="C12" s="6"/>
      <c r="D12" s="6"/>
      <c r="E12" s="6"/>
      <c r="F12" s="6"/>
      <c r="G12" s="6"/>
      <c r="H12" s="6"/>
      <c r="I12" s="6"/>
      <c r="J12" s="6"/>
      <c r="K12" s="6"/>
    </row>
    <row r="13" spans="1:11" s="90" customFormat="1" ht="15.6">
      <c r="A13" s="1153" t="s">
        <v>1094</v>
      </c>
      <c r="B13" s="1153"/>
      <c r="C13" s="1153"/>
      <c r="D13" s="1153"/>
      <c r="E13" s="1153"/>
      <c r="F13" s="1153"/>
      <c r="G13" s="1153"/>
      <c r="H13" s="1153"/>
      <c r="I13" s="1153"/>
      <c r="J13" s="1153"/>
      <c r="K13" s="1153"/>
    </row>
    <row r="14" spans="1:11" s="90" customFormat="1" ht="66">
      <c r="A14" s="363" t="s">
        <v>830</v>
      </c>
      <c r="B14" s="364" t="s">
        <v>831</v>
      </c>
      <c r="C14" s="364" t="s">
        <v>832</v>
      </c>
      <c r="D14" s="364" t="s">
        <v>833</v>
      </c>
      <c r="E14" s="364" t="s">
        <v>834</v>
      </c>
      <c r="F14" s="364" t="s">
        <v>835</v>
      </c>
      <c r="G14" s="364" t="s">
        <v>836</v>
      </c>
      <c r="H14" s="364" t="s">
        <v>837</v>
      </c>
      <c r="I14" s="364" t="s">
        <v>838</v>
      </c>
      <c r="J14" s="364" t="s">
        <v>839</v>
      </c>
      <c r="K14" s="364" t="s">
        <v>840</v>
      </c>
    </row>
    <row r="15" spans="1:11" s="90" customFormat="1" ht="12.6" customHeight="1">
      <c r="A15" s="108" t="s">
        <v>841</v>
      </c>
      <c r="B15" s="826">
        <v>0</v>
      </c>
      <c r="C15" s="824" t="s">
        <v>118</v>
      </c>
      <c r="D15" s="826">
        <v>0</v>
      </c>
      <c r="E15" s="826">
        <v>0</v>
      </c>
      <c r="F15" s="825" t="s">
        <v>118</v>
      </c>
      <c r="G15" s="825" t="s">
        <v>118</v>
      </c>
      <c r="H15" s="825" t="s">
        <v>118</v>
      </c>
      <c r="I15" s="825">
        <v>-15</v>
      </c>
      <c r="J15" s="825" t="s">
        <v>118</v>
      </c>
      <c r="K15" s="828">
        <v>0</v>
      </c>
    </row>
    <row r="16" spans="1:11" s="90" customFormat="1" ht="12.6" customHeight="1">
      <c r="A16" s="108" t="s">
        <v>842</v>
      </c>
      <c r="B16" s="824">
        <v>3</v>
      </c>
      <c r="C16" s="824">
        <v>1</v>
      </c>
      <c r="D16" s="825">
        <v>4</v>
      </c>
      <c r="E16" s="825">
        <v>-2</v>
      </c>
      <c r="F16" s="826">
        <v>0</v>
      </c>
      <c r="G16" s="828">
        <v>0</v>
      </c>
      <c r="H16" s="825">
        <v>90</v>
      </c>
      <c r="I16" s="825">
        <v>-52</v>
      </c>
      <c r="J16" s="825">
        <v>15</v>
      </c>
      <c r="K16" s="825">
        <v>20</v>
      </c>
    </row>
    <row r="17" spans="1:11" s="90" customFormat="1" ht="12.6" customHeight="1">
      <c r="A17" s="108" t="s">
        <v>843</v>
      </c>
      <c r="B17" s="824">
        <v>2</v>
      </c>
      <c r="C17" s="824">
        <v>46</v>
      </c>
      <c r="D17" s="825">
        <v>48</v>
      </c>
      <c r="E17" s="825">
        <v>21</v>
      </c>
      <c r="F17" s="826">
        <v>0</v>
      </c>
      <c r="G17" s="828">
        <v>0</v>
      </c>
      <c r="H17" s="825">
        <v>124</v>
      </c>
      <c r="I17" s="825">
        <v>63</v>
      </c>
      <c r="J17" s="825" t="s">
        <v>118</v>
      </c>
      <c r="K17" s="825" t="s">
        <v>118</v>
      </c>
    </row>
    <row r="18" spans="1:11" s="90" customFormat="1" ht="12.6" customHeight="1">
      <c r="A18" s="108" t="s">
        <v>844</v>
      </c>
      <c r="B18" s="824" t="s">
        <v>118</v>
      </c>
      <c r="C18" s="824" t="s">
        <v>118</v>
      </c>
      <c r="D18" s="825" t="s">
        <v>118</v>
      </c>
      <c r="E18" s="825" t="s">
        <v>118</v>
      </c>
      <c r="F18" s="825" t="s">
        <v>118</v>
      </c>
      <c r="G18" s="825" t="s">
        <v>118</v>
      </c>
      <c r="H18" s="825">
        <v>2</v>
      </c>
      <c r="I18" s="825" t="s">
        <v>118</v>
      </c>
      <c r="J18" s="825" t="s">
        <v>118</v>
      </c>
      <c r="K18" s="825">
        <v>2</v>
      </c>
    </row>
    <row r="19" spans="1:11" s="90" customFormat="1" ht="12.6" customHeight="1">
      <c r="A19" s="108" t="s">
        <v>845</v>
      </c>
      <c r="B19" s="824" t="s">
        <v>118</v>
      </c>
      <c r="C19" s="824" t="s">
        <v>118</v>
      </c>
      <c r="D19" s="825" t="s">
        <v>118</v>
      </c>
      <c r="E19" s="826">
        <v>0</v>
      </c>
      <c r="F19" s="825" t="s">
        <v>118</v>
      </c>
      <c r="G19" s="825" t="s">
        <v>118</v>
      </c>
      <c r="H19" s="825">
        <v>29</v>
      </c>
      <c r="I19" s="828">
        <v>0</v>
      </c>
      <c r="J19" s="825" t="s">
        <v>118</v>
      </c>
      <c r="K19" s="825">
        <v>13</v>
      </c>
    </row>
    <row r="20" spans="1:11" s="90" customFormat="1" ht="12.6" customHeight="1">
      <c r="A20" s="108" t="s">
        <v>846</v>
      </c>
      <c r="B20" s="824" t="s">
        <v>118</v>
      </c>
      <c r="C20" s="824" t="s">
        <v>118</v>
      </c>
      <c r="D20" s="825" t="s">
        <v>118</v>
      </c>
      <c r="E20" s="825" t="s">
        <v>118</v>
      </c>
      <c r="F20" s="825" t="s">
        <v>118</v>
      </c>
      <c r="G20" s="825" t="s">
        <v>118</v>
      </c>
      <c r="H20" s="825">
        <v>7</v>
      </c>
      <c r="I20" s="828">
        <v>0</v>
      </c>
      <c r="J20" s="825" t="s">
        <v>118</v>
      </c>
      <c r="K20" s="825" t="s">
        <v>1141</v>
      </c>
    </row>
    <row r="21" spans="1:11" s="90" customFormat="1" ht="12.6" customHeight="1">
      <c r="A21" s="108" t="s">
        <v>847</v>
      </c>
      <c r="B21" s="824">
        <v>9712</v>
      </c>
      <c r="C21" s="824">
        <v>3170</v>
      </c>
      <c r="D21" s="825">
        <v>12882</v>
      </c>
      <c r="E21" s="825">
        <v>2766</v>
      </c>
      <c r="F21" s="825">
        <v>399</v>
      </c>
      <c r="G21" s="825">
        <v>404</v>
      </c>
      <c r="H21" s="825">
        <v>46287</v>
      </c>
      <c r="I21" s="825">
        <v>19673</v>
      </c>
      <c r="J21" s="825">
        <v>8174</v>
      </c>
      <c r="K21" s="825">
        <v>14365</v>
      </c>
    </row>
    <row r="22" spans="1:11" s="90" customFormat="1" ht="12.6" customHeight="1">
      <c r="A22" s="108" t="s">
        <v>848</v>
      </c>
      <c r="B22" s="824">
        <v>555</v>
      </c>
      <c r="C22" s="824">
        <v>90</v>
      </c>
      <c r="D22" s="825">
        <v>645</v>
      </c>
      <c r="E22" s="825">
        <v>31</v>
      </c>
      <c r="F22" s="825">
        <v>52</v>
      </c>
      <c r="G22" s="825">
        <v>65</v>
      </c>
      <c r="H22" s="825">
        <v>3981</v>
      </c>
      <c r="I22" s="825">
        <v>980</v>
      </c>
      <c r="J22" s="825">
        <v>1188</v>
      </c>
      <c r="K22" s="825">
        <v>5598</v>
      </c>
    </row>
    <row r="23" spans="1:11" s="90" customFormat="1" ht="12.6" customHeight="1">
      <c r="A23" s="108" t="s">
        <v>849</v>
      </c>
      <c r="B23" s="826">
        <v>0</v>
      </c>
      <c r="C23" s="824">
        <v>6</v>
      </c>
      <c r="D23" s="825">
        <v>6</v>
      </c>
      <c r="E23" s="825">
        <v>0</v>
      </c>
      <c r="F23" s="826">
        <v>0</v>
      </c>
      <c r="G23" s="828">
        <v>0</v>
      </c>
      <c r="H23" s="825">
        <v>1</v>
      </c>
      <c r="I23" s="825">
        <v>2</v>
      </c>
      <c r="J23" s="825">
        <v>13</v>
      </c>
      <c r="K23" s="825">
        <v>1</v>
      </c>
    </row>
    <row r="24" spans="1:11" s="90" customFormat="1" ht="12.6" customHeight="1">
      <c r="A24" s="108" t="s">
        <v>850</v>
      </c>
      <c r="B24" s="824" t="s">
        <v>118</v>
      </c>
      <c r="C24" s="824" t="s">
        <v>118</v>
      </c>
      <c r="D24" s="825" t="s">
        <v>118</v>
      </c>
      <c r="E24" s="825" t="s">
        <v>1141</v>
      </c>
      <c r="F24" s="825" t="s">
        <v>118</v>
      </c>
      <c r="G24" s="825" t="s">
        <v>118</v>
      </c>
      <c r="H24" s="828">
        <v>0</v>
      </c>
      <c r="I24" s="825" t="s">
        <v>118</v>
      </c>
      <c r="J24" s="825" t="s">
        <v>118</v>
      </c>
      <c r="K24" s="825" t="s">
        <v>118</v>
      </c>
    </row>
    <row r="25" spans="1:11" s="90" customFormat="1" ht="12.6" customHeight="1">
      <c r="A25" s="108" t="s">
        <v>851</v>
      </c>
      <c r="B25" s="824" t="s">
        <v>118</v>
      </c>
      <c r="C25" s="824" t="s">
        <v>118</v>
      </c>
      <c r="D25" s="825" t="s">
        <v>118</v>
      </c>
      <c r="E25" s="825">
        <v>-3</v>
      </c>
      <c r="F25" s="825" t="s">
        <v>118</v>
      </c>
      <c r="G25" s="825" t="s">
        <v>118</v>
      </c>
      <c r="H25" s="825" t="s">
        <v>118</v>
      </c>
      <c r="I25" s="825">
        <v>-51</v>
      </c>
      <c r="J25" s="825">
        <v>12</v>
      </c>
      <c r="K25" s="825">
        <v>0</v>
      </c>
    </row>
    <row r="26" spans="1:11" s="90" customFormat="1" ht="12.6" customHeight="1">
      <c r="A26" s="108" t="s">
        <v>852</v>
      </c>
      <c r="B26" s="824" t="s">
        <v>118</v>
      </c>
      <c r="C26" s="824">
        <v>1</v>
      </c>
      <c r="D26" s="825">
        <v>1</v>
      </c>
      <c r="E26" s="825">
        <v>0</v>
      </c>
      <c r="F26" s="826">
        <v>0</v>
      </c>
      <c r="G26" s="828">
        <v>0</v>
      </c>
      <c r="H26" s="828">
        <v>0</v>
      </c>
      <c r="I26" s="825">
        <v>0</v>
      </c>
      <c r="J26" s="825">
        <v>1</v>
      </c>
      <c r="K26" s="828">
        <v>0</v>
      </c>
    </row>
    <row r="27" spans="1:11" s="90" customFormat="1" ht="12.6" customHeight="1">
      <c r="A27" s="108" t="s">
        <v>853</v>
      </c>
      <c r="B27" s="824">
        <v>2</v>
      </c>
      <c r="C27" s="824" t="s">
        <v>118</v>
      </c>
      <c r="D27" s="825">
        <v>2</v>
      </c>
      <c r="E27" s="825">
        <v>-2</v>
      </c>
      <c r="F27" s="825" t="s">
        <v>118</v>
      </c>
      <c r="G27" s="828">
        <v>0</v>
      </c>
      <c r="H27" s="825">
        <v>326</v>
      </c>
      <c r="I27" s="825">
        <v>-185</v>
      </c>
      <c r="J27" s="825">
        <v>23</v>
      </c>
      <c r="K27" s="825">
        <v>67</v>
      </c>
    </row>
    <row r="28" spans="1:11" s="90" customFormat="1" ht="12.6" customHeight="1">
      <c r="A28" s="108" t="s">
        <v>1268</v>
      </c>
      <c r="B28" s="824" t="s">
        <v>118</v>
      </c>
      <c r="C28" s="824" t="s">
        <v>118</v>
      </c>
      <c r="D28" s="824" t="s">
        <v>118</v>
      </c>
      <c r="E28" s="824" t="s">
        <v>118</v>
      </c>
      <c r="F28" s="824" t="s">
        <v>118</v>
      </c>
      <c r="G28" s="824" t="s">
        <v>118</v>
      </c>
      <c r="H28" s="824" t="s">
        <v>118</v>
      </c>
      <c r="I28" s="824" t="s">
        <v>118</v>
      </c>
      <c r="J28" s="824" t="s">
        <v>118</v>
      </c>
      <c r="K28" s="824" t="s">
        <v>118</v>
      </c>
    </row>
    <row r="29" spans="1:11" s="90" customFormat="1" ht="12.6" customHeight="1">
      <c r="A29" s="108" t="s">
        <v>855</v>
      </c>
      <c r="B29" s="824" t="s">
        <v>118</v>
      </c>
      <c r="C29" s="824" t="s">
        <v>118</v>
      </c>
      <c r="D29" s="825" t="s">
        <v>118</v>
      </c>
      <c r="E29" s="826">
        <v>0</v>
      </c>
      <c r="F29" s="825" t="s">
        <v>118</v>
      </c>
      <c r="G29" s="825" t="s">
        <v>118</v>
      </c>
      <c r="H29" s="825" t="s">
        <v>118</v>
      </c>
      <c r="I29" s="825">
        <v>-20</v>
      </c>
      <c r="J29" s="825">
        <v>1</v>
      </c>
      <c r="K29" s="828">
        <v>0</v>
      </c>
    </row>
    <row r="30" spans="1:11" s="90" customFormat="1" ht="12.6" customHeight="1">
      <c r="A30" s="108" t="s">
        <v>856</v>
      </c>
      <c r="B30" s="824" t="s">
        <v>118</v>
      </c>
      <c r="C30" s="824" t="s">
        <v>118</v>
      </c>
      <c r="D30" s="825" t="s">
        <v>118</v>
      </c>
      <c r="E30" s="825" t="s">
        <v>118</v>
      </c>
      <c r="F30" s="825" t="s">
        <v>118</v>
      </c>
      <c r="G30" s="825" t="s">
        <v>118</v>
      </c>
      <c r="H30" s="825">
        <v>3</v>
      </c>
      <c r="I30" s="825">
        <v>-4</v>
      </c>
      <c r="J30" s="825" t="s">
        <v>118</v>
      </c>
      <c r="K30" s="825" t="s">
        <v>118</v>
      </c>
    </row>
    <row r="31" spans="1:11" s="90" customFormat="1" ht="12.6" customHeight="1">
      <c r="A31" s="108" t="s">
        <v>857</v>
      </c>
      <c r="B31" s="824">
        <v>1476</v>
      </c>
      <c r="C31" s="824" t="s">
        <v>118</v>
      </c>
      <c r="D31" s="825">
        <v>1476</v>
      </c>
      <c r="E31" s="825">
        <v>983</v>
      </c>
      <c r="F31" s="825">
        <v>299</v>
      </c>
      <c r="G31" s="825">
        <v>388</v>
      </c>
      <c r="H31" s="825">
        <v>700</v>
      </c>
      <c r="I31" s="825">
        <v>693</v>
      </c>
      <c r="J31" s="825">
        <v>655</v>
      </c>
      <c r="K31" s="825">
        <v>1692</v>
      </c>
    </row>
    <row r="32" spans="1:11" s="90" customFormat="1" ht="12.6" customHeight="1">
      <c r="A32" s="108" t="s">
        <v>858</v>
      </c>
      <c r="B32" s="824">
        <v>1</v>
      </c>
      <c r="C32" s="824" t="s">
        <v>118</v>
      </c>
      <c r="D32" s="825">
        <v>1</v>
      </c>
      <c r="E32" s="825">
        <v>19</v>
      </c>
      <c r="F32" s="826">
        <v>0</v>
      </c>
      <c r="G32" s="825">
        <v>5</v>
      </c>
      <c r="H32" s="825">
        <v>27</v>
      </c>
      <c r="I32" s="825">
        <v>43</v>
      </c>
      <c r="J32" s="825">
        <v>15</v>
      </c>
      <c r="K32" s="825">
        <v>17</v>
      </c>
    </row>
    <row r="33" spans="1:14" s="90" customFormat="1" ht="12.6" customHeight="1">
      <c r="A33" s="108" t="s">
        <v>859</v>
      </c>
      <c r="B33" s="824">
        <v>2436</v>
      </c>
      <c r="C33" s="824">
        <v>516</v>
      </c>
      <c r="D33" s="825">
        <v>2952</v>
      </c>
      <c r="E33" s="825">
        <v>663</v>
      </c>
      <c r="F33" s="825">
        <v>56</v>
      </c>
      <c r="G33" s="825">
        <v>83</v>
      </c>
      <c r="H33" s="825">
        <v>1203</v>
      </c>
      <c r="I33" s="825">
        <v>865</v>
      </c>
      <c r="J33" s="825">
        <v>630</v>
      </c>
      <c r="K33" s="825">
        <v>1689</v>
      </c>
    </row>
    <row r="34" spans="1:14" s="90" customFormat="1" ht="13.2">
      <c r="A34" s="15" t="s">
        <v>58</v>
      </c>
      <c r="B34" s="827">
        <v>14188</v>
      </c>
      <c r="C34" s="827">
        <v>3829</v>
      </c>
      <c r="D34" s="827">
        <v>18017</v>
      </c>
      <c r="E34" s="827">
        <v>4477</v>
      </c>
      <c r="F34" s="827">
        <v>807</v>
      </c>
      <c r="G34" s="827">
        <v>946</v>
      </c>
      <c r="H34" s="827">
        <v>52780</v>
      </c>
      <c r="I34" s="827">
        <v>21993</v>
      </c>
      <c r="J34" s="827">
        <v>10727</v>
      </c>
      <c r="K34" s="827">
        <v>23464</v>
      </c>
    </row>
    <row r="35" spans="1:14" s="90" customFormat="1">
      <c r="A35" s="6"/>
      <c r="B35" s="355"/>
      <c r="C35" s="6"/>
      <c r="D35" s="6"/>
      <c r="E35" s="6"/>
      <c r="F35" s="6"/>
      <c r="G35" s="6"/>
      <c r="H35" s="6"/>
      <c r="I35" s="6"/>
      <c r="J35" s="6"/>
      <c r="K35" s="6"/>
    </row>
    <row r="36" spans="1:14" ht="15.6">
      <c r="A36" s="1153" t="s">
        <v>829</v>
      </c>
      <c r="B36" s="1153"/>
      <c r="C36" s="1153"/>
      <c r="D36" s="1153"/>
      <c r="E36" s="1153"/>
      <c r="F36" s="1153"/>
      <c r="G36" s="1153"/>
      <c r="H36" s="1153"/>
      <c r="I36" s="1153"/>
      <c r="J36" s="1153"/>
      <c r="K36" s="1153"/>
    </row>
    <row r="37" spans="1:14" s="90" customFormat="1" ht="66">
      <c r="A37" s="363" t="s">
        <v>830</v>
      </c>
      <c r="B37" s="364" t="s">
        <v>831</v>
      </c>
      <c r="C37" s="364" t="s">
        <v>832</v>
      </c>
      <c r="D37" s="364" t="s">
        <v>833</v>
      </c>
      <c r="E37" s="364" t="s">
        <v>834</v>
      </c>
      <c r="F37" s="364" t="s">
        <v>835</v>
      </c>
      <c r="G37" s="364" t="s">
        <v>836</v>
      </c>
      <c r="H37" s="364" t="s">
        <v>837</v>
      </c>
      <c r="I37" s="364" t="s">
        <v>838</v>
      </c>
      <c r="J37" s="364" t="s">
        <v>839</v>
      </c>
      <c r="K37" s="364" t="s">
        <v>840</v>
      </c>
    </row>
    <row r="38" spans="1:14" s="90" customFormat="1" ht="13.2">
      <c r="A38" s="108" t="s">
        <v>841</v>
      </c>
      <c r="B38" s="586">
        <v>0.474051</v>
      </c>
      <c r="C38" s="587">
        <v>0</v>
      </c>
      <c r="D38" s="580">
        <v>0.474051</v>
      </c>
      <c r="E38" s="580">
        <v>-463.23700000000002</v>
      </c>
      <c r="F38" s="580">
        <v>0</v>
      </c>
      <c r="G38" s="580">
        <v>0</v>
      </c>
      <c r="H38" s="580">
        <v>0</v>
      </c>
      <c r="I38" s="580">
        <v>-15.164021999999999</v>
      </c>
      <c r="J38" s="580">
        <v>0</v>
      </c>
      <c r="K38" s="580">
        <v>1.9886000000000001E-2</v>
      </c>
      <c r="L38" s="358"/>
      <c r="M38" s="358"/>
      <c r="N38" s="358"/>
    </row>
    <row r="39" spans="1:14" s="90" customFormat="1" ht="13.2">
      <c r="A39" s="108" t="s">
        <v>842</v>
      </c>
      <c r="B39" s="587">
        <v>1.8608856986999998</v>
      </c>
      <c r="C39" s="587">
        <v>0</v>
      </c>
      <c r="D39" s="580">
        <v>1.8608856986999998</v>
      </c>
      <c r="E39" s="580">
        <v>-4669.1607612999996</v>
      </c>
      <c r="F39" s="580">
        <v>0</v>
      </c>
      <c r="G39" s="580">
        <v>0</v>
      </c>
      <c r="H39" s="580">
        <v>88.100817466899997</v>
      </c>
      <c r="I39" s="580">
        <v>-49.320693384899997</v>
      </c>
      <c r="J39" s="580">
        <v>10</v>
      </c>
      <c r="K39" s="580">
        <v>19.627754326600002</v>
      </c>
    </row>
    <row r="40" spans="1:14" s="90" customFormat="1" ht="13.2">
      <c r="A40" s="108" t="s">
        <v>843</v>
      </c>
      <c r="B40" s="587">
        <v>2.3785023725749999</v>
      </c>
      <c r="C40" s="587">
        <v>21.073653442279998</v>
      </c>
      <c r="D40" s="580">
        <v>23.452155814854997</v>
      </c>
      <c r="E40" s="580">
        <v>20546.803035000001</v>
      </c>
      <c r="F40" s="580">
        <v>0.46549299999999999</v>
      </c>
      <c r="G40" s="580">
        <v>0.43459770599999997</v>
      </c>
      <c r="H40" s="580">
        <v>132.51597787599999</v>
      </c>
      <c r="I40" s="580">
        <v>45.524286781499995</v>
      </c>
      <c r="J40" s="580">
        <v>0</v>
      </c>
      <c r="K40" s="580">
        <v>0</v>
      </c>
    </row>
    <row r="41" spans="1:14" s="90" customFormat="1" ht="13.2">
      <c r="A41" s="108" t="s">
        <v>844</v>
      </c>
      <c r="B41" s="587">
        <v>0</v>
      </c>
      <c r="C41" s="587">
        <v>0</v>
      </c>
      <c r="D41" s="580">
        <v>0</v>
      </c>
      <c r="E41" s="580">
        <v>0</v>
      </c>
      <c r="F41" s="580">
        <v>0</v>
      </c>
      <c r="G41" s="580">
        <v>0</v>
      </c>
      <c r="H41" s="580">
        <v>2.6279193514999997</v>
      </c>
      <c r="I41" s="580">
        <v>0</v>
      </c>
      <c r="J41" s="580">
        <v>0</v>
      </c>
      <c r="K41" s="580">
        <v>2.5245406784999997</v>
      </c>
    </row>
    <row r="42" spans="1:14" s="90" customFormat="1" ht="13.2">
      <c r="A42" s="108" t="s">
        <v>845</v>
      </c>
      <c r="B42" s="587">
        <v>0</v>
      </c>
      <c r="C42" s="587">
        <v>0</v>
      </c>
      <c r="D42" s="580">
        <v>0</v>
      </c>
      <c r="E42" s="580">
        <v>-89.77447500000001</v>
      </c>
      <c r="F42" s="580">
        <v>0</v>
      </c>
      <c r="G42" s="580">
        <v>0</v>
      </c>
      <c r="H42" s="580">
        <v>32.356636462499999</v>
      </c>
      <c r="I42" s="580">
        <v>0.11924298750000001</v>
      </c>
      <c r="J42" s="580">
        <v>0</v>
      </c>
      <c r="K42" s="580">
        <v>15.0510115875</v>
      </c>
    </row>
    <row r="43" spans="1:14" s="90" customFormat="1" ht="13.2">
      <c r="A43" s="108" t="s">
        <v>846</v>
      </c>
      <c r="B43" s="587">
        <v>1.3415E-6</v>
      </c>
      <c r="C43" s="587">
        <v>0</v>
      </c>
      <c r="D43" s="580">
        <v>1.3415E-6</v>
      </c>
      <c r="E43" s="580">
        <v>1.3414999999999998E-3</v>
      </c>
      <c r="F43" s="580">
        <v>0</v>
      </c>
      <c r="G43" s="580">
        <v>0</v>
      </c>
      <c r="H43" s="580">
        <v>7.496858722499999</v>
      </c>
      <c r="I43" s="580">
        <v>-0.35082907999999996</v>
      </c>
      <c r="J43" s="580">
        <v>0</v>
      </c>
      <c r="K43" s="580">
        <v>0</v>
      </c>
    </row>
    <row r="44" spans="1:14" s="90" customFormat="1" ht="13.2">
      <c r="A44" s="108" t="s">
        <v>847</v>
      </c>
      <c r="B44" s="587">
        <v>5707.4100933157324</v>
      </c>
      <c r="C44" s="587">
        <v>1237.033239319501</v>
      </c>
      <c r="D44" s="580">
        <v>6944.4433326352337</v>
      </c>
      <c r="E44" s="580">
        <v>-1880147.7134469547</v>
      </c>
      <c r="F44" s="580">
        <v>33.682529000000002</v>
      </c>
      <c r="G44" s="580">
        <v>65.529586064500009</v>
      </c>
      <c r="H44" s="580">
        <v>43897.475084862002</v>
      </c>
      <c r="I44" s="580">
        <v>16267.97408872139</v>
      </c>
      <c r="J44" s="580">
        <v>7851</v>
      </c>
      <c r="K44" s="580">
        <v>13398.537957007427</v>
      </c>
    </row>
    <row r="45" spans="1:14" s="90" customFormat="1" ht="13.2">
      <c r="A45" s="108" t="s">
        <v>848</v>
      </c>
      <c r="B45" s="587">
        <v>519.00878099159002</v>
      </c>
      <c r="C45" s="587">
        <v>99.58714325599999</v>
      </c>
      <c r="D45" s="580">
        <v>618.59592424759001</v>
      </c>
      <c r="E45" s="580">
        <v>-60555.780039867677</v>
      </c>
      <c r="F45" s="580">
        <v>19.568496</v>
      </c>
      <c r="G45" s="580">
        <v>56.651438033619399</v>
      </c>
      <c r="H45" s="580">
        <v>3740.2128825120835</v>
      </c>
      <c r="I45" s="580">
        <v>1076.0500612865926</v>
      </c>
      <c r="J45" s="580">
        <v>1092</v>
      </c>
      <c r="K45" s="580">
        <v>4137.0713273726487</v>
      </c>
    </row>
    <row r="46" spans="1:14" s="90" customFormat="1" ht="13.2">
      <c r="A46" s="108" t="s">
        <v>849</v>
      </c>
      <c r="B46" s="587">
        <v>6.2857295999999993E-2</v>
      </c>
      <c r="C46" s="587">
        <v>5.9227709975999998</v>
      </c>
      <c r="D46" s="580">
        <v>5.9856282935999996</v>
      </c>
      <c r="E46" s="580">
        <v>404.96202719999997</v>
      </c>
      <c r="F46" s="580">
        <v>4.6894917600000002E-2</v>
      </c>
      <c r="G46" s="580">
        <v>4.4784122400000001E-2</v>
      </c>
      <c r="H46" s="580">
        <v>0.66128250960000001</v>
      </c>
      <c r="I46" s="580">
        <v>1.7519899535999999</v>
      </c>
      <c r="J46" s="580">
        <v>15</v>
      </c>
      <c r="K46" s="580">
        <v>0.22349351519999999</v>
      </c>
    </row>
    <row r="47" spans="1:14" s="90" customFormat="1" ht="13.2">
      <c r="A47" s="108" t="s">
        <v>850</v>
      </c>
      <c r="B47" s="587">
        <v>0</v>
      </c>
      <c r="C47" s="587">
        <v>0</v>
      </c>
      <c r="D47" s="580">
        <v>0</v>
      </c>
      <c r="E47" s="580">
        <v>0</v>
      </c>
      <c r="F47" s="580">
        <v>0</v>
      </c>
      <c r="G47" s="580">
        <v>0</v>
      </c>
      <c r="H47" s="580">
        <v>1.167E-2</v>
      </c>
      <c r="I47" s="580">
        <v>0</v>
      </c>
      <c r="J47" s="580">
        <v>0</v>
      </c>
      <c r="K47" s="580">
        <v>0</v>
      </c>
    </row>
    <row r="48" spans="1:14" s="90" customFormat="1" ht="13.2">
      <c r="A48" s="108" t="s">
        <v>851</v>
      </c>
      <c r="B48" s="587">
        <v>0</v>
      </c>
      <c r="C48" s="587">
        <v>0</v>
      </c>
      <c r="D48" s="580">
        <v>0</v>
      </c>
      <c r="E48" s="580">
        <v>-3270.93</v>
      </c>
      <c r="F48" s="580">
        <v>4.7460000000000002E-3</v>
      </c>
      <c r="G48" s="580">
        <v>0</v>
      </c>
      <c r="H48" s="580">
        <v>0</v>
      </c>
      <c r="I48" s="580">
        <v>-46.594326000000002</v>
      </c>
      <c r="J48" s="580">
        <v>10</v>
      </c>
      <c r="K48" s="580">
        <v>7.0949999999999999E-2</v>
      </c>
    </row>
    <row r="49" spans="1:11" s="90" customFormat="1" ht="13.2">
      <c r="A49" s="108" t="s">
        <v>852</v>
      </c>
      <c r="B49" s="587">
        <v>0</v>
      </c>
      <c r="C49" s="587">
        <v>1.593893598</v>
      </c>
      <c r="D49" s="580">
        <v>1.593893598</v>
      </c>
      <c r="E49" s="580">
        <v>104.27340425999999</v>
      </c>
      <c r="F49" s="580">
        <v>5.4501006000000005E-2</v>
      </c>
      <c r="G49" s="580">
        <v>4.3712174999999999E-2</v>
      </c>
      <c r="H49" s="580">
        <v>0.20111999999999999</v>
      </c>
      <c r="I49" s="580">
        <v>0.29513747840999999</v>
      </c>
      <c r="J49" s="580">
        <v>1</v>
      </c>
      <c r="K49" s="580">
        <v>0</v>
      </c>
    </row>
    <row r="50" spans="1:11" s="90" customFormat="1" ht="13.2">
      <c r="A50" s="108" t="s">
        <v>853</v>
      </c>
      <c r="B50" s="587">
        <v>5.9785936000500008</v>
      </c>
      <c r="C50" s="587">
        <v>0</v>
      </c>
      <c r="D50" s="580">
        <v>5.9785936000500008</v>
      </c>
      <c r="E50" s="580">
        <v>3133.7036775000001</v>
      </c>
      <c r="F50" s="580">
        <v>0</v>
      </c>
      <c r="G50" s="580">
        <v>4.09968339E-3</v>
      </c>
      <c r="H50" s="580">
        <v>299.75262113544966</v>
      </c>
      <c r="I50" s="580">
        <v>-185.29215873739804</v>
      </c>
      <c r="J50" s="580">
        <v>7</v>
      </c>
      <c r="K50" s="580">
        <v>56.245612066330679</v>
      </c>
    </row>
    <row r="51" spans="1:11" s="90" customFormat="1" ht="13.2">
      <c r="A51" s="108" t="s">
        <v>854</v>
      </c>
      <c r="B51" s="587">
        <v>5.6730945599999991E-4</v>
      </c>
      <c r="C51" s="587">
        <v>0</v>
      </c>
      <c r="D51" s="580">
        <v>5.6730945599999991E-4</v>
      </c>
      <c r="E51" s="580">
        <v>-28.575338013</v>
      </c>
      <c r="F51" s="580">
        <v>0</v>
      </c>
      <c r="G51" s="580">
        <v>8.801127E-6</v>
      </c>
      <c r="H51" s="580">
        <v>0</v>
      </c>
      <c r="I51" s="580">
        <v>0</v>
      </c>
      <c r="J51" s="580">
        <v>0</v>
      </c>
      <c r="K51" s="580">
        <v>0</v>
      </c>
    </row>
    <row r="52" spans="1:11" s="90" customFormat="1" ht="13.2">
      <c r="A52" s="108" t="s">
        <v>855</v>
      </c>
      <c r="B52" s="587">
        <v>0.12178799999999999</v>
      </c>
      <c r="C52" s="587">
        <v>0</v>
      </c>
      <c r="D52" s="580">
        <v>0.12178799999999999</v>
      </c>
      <c r="E52" s="580">
        <v>68.7</v>
      </c>
      <c r="F52" s="580">
        <v>0</v>
      </c>
      <c r="G52" s="580">
        <v>0</v>
      </c>
      <c r="H52" s="580">
        <v>0</v>
      </c>
      <c r="I52" s="580">
        <v>-20.263973</v>
      </c>
      <c r="J52" s="580">
        <v>1</v>
      </c>
      <c r="K52" s="580">
        <v>0</v>
      </c>
    </row>
    <row r="53" spans="1:11" s="90" customFormat="1" ht="13.2">
      <c r="A53" s="108" t="s">
        <v>856</v>
      </c>
      <c r="B53" s="587">
        <v>0</v>
      </c>
      <c r="C53" s="587">
        <v>0</v>
      </c>
      <c r="D53" s="580">
        <v>0</v>
      </c>
      <c r="E53" s="580">
        <v>0</v>
      </c>
      <c r="F53" s="580">
        <v>0</v>
      </c>
      <c r="G53" s="580">
        <v>0</v>
      </c>
      <c r="H53" s="580">
        <v>3.7340652499999996</v>
      </c>
      <c r="I53" s="580">
        <v>-4.0888530964999994</v>
      </c>
      <c r="J53" s="580">
        <v>0</v>
      </c>
      <c r="K53" s="580">
        <v>0</v>
      </c>
    </row>
    <row r="54" spans="1:11" s="90" customFormat="1" ht="13.2">
      <c r="A54" s="108" t="s">
        <v>857</v>
      </c>
      <c r="B54" s="587">
        <v>924.81852171441449</v>
      </c>
      <c r="C54" s="587">
        <v>0</v>
      </c>
      <c r="D54" s="580">
        <v>924.81852171441449</v>
      </c>
      <c r="E54" s="580">
        <v>484555.00794609991</v>
      </c>
      <c r="F54" s="580">
        <v>84.804199999999994</v>
      </c>
      <c r="G54" s="580">
        <v>182.73163705185476</v>
      </c>
      <c r="H54" s="580">
        <v>733.65446658859992</v>
      </c>
      <c r="I54" s="580">
        <v>755.02859680500012</v>
      </c>
      <c r="J54" s="580">
        <v>663</v>
      </c>
      <c r="K54" s="580">
        <v>1710.4276925092997</v>
      </c>
    </row>
    <row r="55" spans="1:11" s="90" customFormat="1" ht="13.2">
      <c r="A55" s="108" t="s">
        <v>858</v>
      </c>
      <c r="B55" s="587">
        <v>28.82915026501</v>
      </c>
      <c r="C55" s="587">
        <v>0</v>
      </c>
      <c r="D55" s="580">
        <v>28.82915026501</v>
      </c>
      <c r="E55" s="580">
        <v>29231.939122710002</v>
      </c>
      <c r="F55" s="580">
        <v>6.1551799999999997</v>
      </c>
      <c r="G55" s="580">
        <v>7.0053908660000008</v>
      </c>
      <c r="H55" s="580">
        <v>69.3214825265744</v>
      </c>
      <c r="I55" s="580">
        <v>27.018685567710001</v>
      </c>
      <c r="J55" s="580">
        <v>17</v>
      </c>
      <c r="K55" s="580">
        <v>20.634466462000002</v>
      </c>
    </row>
    <row r="56" spans="1:11" s="90" customFormat="1" ht="13.2">
      <c r="A56" s="108" t="s">
        <v>859</v>
      </c>
      <c r="B56" s="587">
        <v>1984.9604742592846</v>
      </c>
      <c r="C56" s="587">
        <v>484.54461211095497</v>
      </c>
      <c r="D56" s="580">
        <v>2469.5050863702395</v>
      </c>
      <c r="E56" s="580">
        <v>443808.69854349992</v>
      </c>
      <c r="F56" s="580">
        <v>32.790697999999999</v>
      </c>
      <c r="G56" s="580">
        <v>48.999419725999999</v>
      </c>
      <c r="H56" s="580">
        <v>1287.618456641</v>
      </c>
      <c r="I56" s="580">
        <v>797.40110756349998</v>
      </c>
      <c r="J56" s="580">
        <v>609</v>
      </c>
      <c r="K56" s="580">
        <v>1633.2323185579999</v>
      </c>
    </row>
    <row r="57" spans="1:11" s="90" customFormat="1" ht="13.2">
      <c r="A57" s="15" t="s">
        <v>58</v>
      </c>
      <c r="B57" s="581">
        <f>SUM(B38:B56)</f>
        <v>9175.9042671643128</v>
      </c>
      <c r="C57" s="581">
        <f t="shared" ref="C57:K57" si="0">SUM(C38:C56)</f>
        <v>1849.7553127243359</v>
      </c>
      <c r="D57" s="581">
        <f t="shared" si="0"/>
        <v>11025.659579888648</v>
      </c>
      <c r="E57" s="581">
        <f t="shared" si="0"/>
        <v>-967371.0819633659</v>
      </c>
      <c r="F57" s="581">
        <f t="shared" si="0"/>
        <v>177.57273792359999</v>
      </c>
      <c r="G57" s="581">
        <f t="shared" si="0"/>
        <v>361.44467422989118</v>
      </c>
      <c r="H57" s="581">
        <f t="shared" si="0"/>
        <v>50295.741341904708</v>
      </c>
      <c r="I57" s="581">
        <f t="shared" si="0"/>
        <v>18650.088341846407</v>
      </c>
      <c r="J57" s="581">
        <f t="shared" si="0"/>
        <v>10276</v>
      </c>
      <c r="K57" s="581">
        <f t="shared" si="0"/>
        <v>20993.667010083507</v>
      </c>
    </row>
    <row r="58" spans="1:11" s="90" customFormat="1" ht="21.6" customHeight="1">
      <c r="A58" s="6"/>
      <c r="B58" s="355"/>
      <c r="C58" s="6"/>
      <c r="D58" s="6"/>
      <c r="E58" s="6"/>
      <c r="F58" s="6"/>
      <c r="G58" s="6"/>
      <c r="H58" s="6"/>
      <c r="I58" s="6"/>
      <c r="J58" s="6"/>
      <c r="K58" s="6"/>
    </row>
    <row r="59" spans="1:11" s="90" customFormat="1" ht="12.45" customHeight="1">
      <c r="A59" s="1153" t="s">
        <v>860</v>
      </c>
      <c r="B59" s="1153"/>
      <c r="C59" s="1153"/>
      <c r="D59" s="1153"/>
      <c r="E59" s="1153"/>
      <c r="F59" s="1153"/>
      <c r="G59" s="1153"/>
      <c r="H59" s="1153"/>
      <c r="I59" s="1153"/>
      <c r="J59" s="1153"/>
      <c r="K59" s="1153"/>
    </row>
    <row r="60" spans="1:11" s="90" customFormat="1" ht="66">
      <c r="A60" s="588" t="s">
        <v>830</v>
      </c>
      <c r="B60" s="364" t="s">
        <v>831</v>
      </c>
      <c r="C60" s="364" t="s">
        <v>832</v>
      </c>
      <c r="D60" s="364" t="s">
        <v>833</v>
      </c>
      <c r="E60" s="364" t="s">
        <v>834</v>
      </c>
      <c r="F60" s="364" t="s">
        <v>835</v>
      </c>
      <c r="G60" s="364" t="s">
        <v>836</v>
      </c>
      <c r="H60" s="364" t="s">
        <v>837</v>
      </c>
      <c r="I60" s="364" t="s">
        <v>838</v>
      </c>
      <c r="J60" s="364" t="s">
        <v>839</v>
      </c>
      <c r="K60" s="364" t="s">
        <v>840</v>
      </c>
    </row>
    <row r="61" spans="1:11" s="90" customFormat="1" ht="13.2" customHeight="1">
      <c r="A61" s="108" t="s">
        <v>841</v>
      </c>
      <c r="B61" s="582">
        <v>0</v>
      </c>
      <c r="C61" s="583">
        <v>0</v>
      </c>
      <c r="D61" s="583">
        <v>0</v>
      </c>
      <c r="E61" s="583">
        <v>-4.1480999999999997E-2</v>
      </c>
      <c r="F61" s="583">
        <v>0</v>
      </c>
      <c r="G61" s="583">
        <v>0</v>
      </c>
      <c r="H61" s="583">
        <v>0</v>
      </c>
      <c r="I61" s="583">
        <v>-14.700785</v>
      </c>
      <c r="J61" s="583">
        <v>0</v>
      </c>
      <c r="K61" s="583">
        <v>0</v>
      </c>
    </row>
    <row r="62" spans="1:11" s="90" customFormat="1" ht="13.2" customHeight="1">
      <c r="A62" s="108" t="s">
        <v>842</v>
      </c>
      <c r="B62" s="582">
        <v>15.632769069599998</v>
      </c>
      <c r="C62" s="583">
        <v>0</v>
      </c>
      <c r="D62" s="583">
        <v>15.632769069599998</v>
      </c>
      <c r="E62" s="583">
        <v>4.2622618607999998</v>
      </c>
      <c r="F62" s="583">
        <v>0</v>
      </c>
      <c r="G62" s="583">
        <v>0</v>
      </c>
      <c r="H62" s="583">
        <v>84.428842515599996</v>
      </c>
      <c r="I62" s="583">
        <v>-44.559787000007994</v>
      </c>
      <c r="J62" s="583">
        <v>14</v>
      </c>
      <c r="K62" s="583">
        <v>19.028289184799998</v>
      </c>
    </row>
    <row r="63" spans="1:11" s="90" customFormat="1" ht="13.2" customHeight="1">
      <c r="A63" s="108" t="s">
        <v>843</v>
      </c>
      <c r="B63" s="582">
        <v>2.5978632036000002</v>
      </c>
      <c r="C63" s="583">
        <v>19.772793715500001</v>
      </c>
      <c r="D63" s="583">
        <v>22.3706569191</v>
      </c>
      <c r="E63" s="583">
        <v>20.041400736299998</v>
      </c>
      <c r="F63" s="583">
        <v>0.48982599999999998</v>
      </c>
      <c r="G63" s="583">
        <v>0.41015805900000002</v>
      </c>
      <c r="H63" s="583">
        <v>154.95796149360001</v>
      </c>
      <c r="I63" s="583">
        <v>44.240781947099997</v>
      </c>
      <c r="J63" s="583">
        <v>0</v>
      </c>
      <c r="K63" s="583">
        <v>0</v>
      </c>
    </row>
    <row r="64" spans="1:11" s="90" customFormat="1" ht="13.2" customHeight="1">
      <c r="A64" s="108" t="s">
        <v>844</v>
      </c>
      <c r="B64" s="582">
        <v>0</v>
      </c>
      <c r="C64" s="583">
        <v>0</v>
      </c>
      <c r="D64" s="583">
        <v>0</v>
      </c>
      <c r="E64" s="583">
        <v>0</v>
      </c>
      <c r="F64" s="583">
        <v>0</v>
      </c>
      <c r="G64" s="583">
        <v>0</v>
      </c>
      <c r="H64" s="583">
        <v>2.5993188129</v>
      </c>
      <c r="I64" s="583">
        <v>0</v>
      </c>
      <c r="J64" s="583">
        <v>0</v>
      </c>
      <c r="K64" s="583">
        <v>2.4970652450999999</v>
      </c>
    </row>
    <row r="65" spans="1:11" s="90" customFormat="1" ht="13.2" customHeight="1">
      <c r="A65" s="108" t="s">
        <v>845</v>
      </c>
      <c r="B65" s="582">
        <v>0</v>
      </c>
      <c r="C65" s="583">
        <v>0</v>
      </c>
      <c r="D65" s="583">
        <v>0</v>
      </c>
      <c r="E65" s="583">
        <v>-0.1091165732</v>
      </c>
      <c r="F65" s="583">
        <v>0</v>
      </c>
      <c r="G65" s="583">
        <v>0</v>
      </c>
      <c r="H65" s="583">
        <v>41.402805382399997</v>
      </c>
      <c r="I65" s="583">
        <v>0.26841789760000001</v>
      </c>
      <c r="J65" s="583">
        <v>0</v>
      </c>
      <c r="K65" s="583">
        <v>19.329151180700002</v>
      </c>
    </row>
    <row r="66" spans="1:11" s="90" customFormat="1" ht="13.2" customHeight="1">
      <c r="A66" s="108" t="s">
        <v>846</v>
      </c>
      <c r="B66" s="582">
        <v>2.7068759999999997E-4</v>
      </c>
      <c r="C66" s="583">
        <v>0</v>
      </c>
      <c r="D66" s="583">
        <v>2.7068759999999997E-4</v>
      </c>
      <c r="E66" s="583">
        <v>2.7068759999999997E-4</v>
      </c>
      <c r="F66" s="583">
        <v>0</v>
      </c>
      <c r="G66" s="583">
        <v>0</v>
      </c>
      <c r="H66" s="583">
        <v>7.4152678634999996</v>
      </c>
      <c r="I66" s="583">
        <v>-0.34701221489999995</v>
      </c>
      <c r="J66" s="583">
        <v>0</v>
      </c>
      <c r="K66" s="583">
        <v>0</v>
      </c>
    </row>
    <row r="67" spans="1:11" s="90" customFormat="1" ht="13.2" customHeight="1">
      <c r="A67" s="108" t="s">
        <v>847</v>
      </c>
      <c r="B67" s="582">
        <v>8067.3414838571998</v>
      </c>
      <c r="C67" s="583">
        <v>2772.6442000000002</v>
      </c>
      <c r="D67" s="583">
        <v>10839.9856838572</v>
      </c>
      <c r="E67" s="583">
        <v>-1757.5639241075</v>
      </c>
      <c r="F67" s="583">
        <v>349.28694000000002</v>
      </c>
      <c r="G67" s="583">
        <v>229.501959</v>
      </c>
      <c r="H67" s="583">
        <v>44075.331833195902</v>
      </c>
      <c r="I67" s="583">
        <v>17270.692541790799</v>
      </c>
      <c r="J67" s="583">
        <v>8098</v>
      </c>
      <c r="K67" s="583">
        <v>13094.368923723197</v>
      </c>
    </row>
    <row r="68" spans="1:11" s="90" customFormat="1" ht="13.2" customHeight="1">
      <c r="A68" s="108" t="s">
        <v>848</v>
      </c>
      <c r="B68" s="582">
        <v>523.25294684703408</v>
      </c>
      <c r="C68" s="583">
        <v>103.0020641286</v>
      </c>
      <c r="D68" s="583">
        <v>626.25501097563404</v>
      </c>
      <c r="E68" s="583">
        <v>11.420865128960029</v>
      </c>
      <c r="F68" s="583">
        <v>67.076570000000004</v>
      </c>
      <c r="G68" s="583">
        <v>38.919582549000005</v>
      </c>
      <c r="H68" s="583">
        <v>3549.9856460794481</v>
      </c>
      <c r="I68" s="583">
        <v>1114.58906533253</v>
      </c>
      <c r="J68" s="583">
        <v>1151</v>
      </c>
      <c r="K68" s="583">
        <v>2890.7822316885895</v>
      </c>
    </row>
    <row r="69" spans="1:11" s="90" customFormat="1" ht="13.2" customHeight="1">
      <c r="A69" s="108" t="s">
        <v>849</v>
      </c>
      <c r="B69" s="582">
        <v>4.2603051999999999E-3</v>
      </c>
      <c r="C69" s="583">
        <v>9.4619669834</v>
      </c>
      <c r="D69" s="583">
        <v>9.4662272886000007</v>
      </c>
      <c r="E69" s="583">
        <v>0.35473469880000003</v>
      </c>
      <c r="F69" s="583">
        <v>0</v>
      </c>
      <c r="G69" s="583">
        <v>6.3113482800000009E-2</v>
      </c>
      <c r="H69" s="583">
        <v>0.62031223820000003</v>
      </c>
      <c r="I69" s="583">
        <v>1.3947327428</v>
      </c>
      <c r="J69" s="583">
        <v>15</v>
      </c>
      <c r="K69" s="583">
        <v>1.0810973232000001</v>
      </c>
    </row>
    <row r="70" spans="1:11" s="90" customFormat="1" ht="13.2" customHeight="1">
      <c r="A70" s="108" t="s">
        <v>850</v>
      </c>
      <c r="B70" s="582">
        <v>0</v>
      </c>
      <c r="C70" s="583">
        <v>0</v>
      </c>
      <c r="D70" s="583">
        <v>0</v>
      </c>
      <c r="E70" s="583">
        <v>0</v>
      </c>
      <c r="F70" s="583">
        <v>0</v>
      </c>
      <c r="G70" s="583">
        <v>0</v>
      </c>
      <c r="H70" s="583">
        <v>1.2185E-2</v>
      </c>
      <c r="I70" s="583">
        <v>0</v>
      </c>
      <c r="J70" s="583">
        <v>0</v>
      </c>
      <c r="K70" s="583">
        <v>0</v>
      </c>
    </row>
    <row r="71" spans="1:11" s="90" customFormat="1" ht="13.2" customHeight="1">
      <c r="A71" s="108" t="s">
        <v>851</v>
      </c>
      <c r="B71" s="582">
        <v>0</v>
      </c>
      <c r="C71" s="583">
        <v>0</v>
      </c>
      <c r="D71" s="583">
        <v>0</v>
      </c>
      <c r="E71" s="583">
        <v>-3.1541890000000001</v>
      </c>
      <c r="F71" s="583">
        <v>3.7309999999999999E-3</v>
      </c>
      <c r="G71" s="583">
        <v>0</v>
      </c>
      <c r="H71" s="583">
        <v>0</v>
      </c>
      <c r="I71" s="583">
        <v>-43.323394999999998</v>
      </c>
      <c r="J71" s="583">
        <v>11</v>
      </c>
      <c r="K71" s="583">
        <v>0.113263</v>
      </c>
    </row>
    <row r="72" spans="1:11" s="90" customFormat="1" ht="13.2" customHeight="1">
      <c r="A72" s="108" t="s">
        <v>852</v>
      </c>
      <c r="B72" s="582">
        <v>0</v>
      </c>
      <c r="C72" s="583">
        <v>2.0411966866300002</v>
      </c>
      <c r="D72" s="583">
        <v>2.0411966866300002</v>
      </c>
      <c r="E72" s="583">
        <v>0.13134563774999999</v>
      </c>
      <c r="F72" s="583">
        <v>4.9601269000000003E-2</v>
      </c>
      <c r="G72" s="583">
        <v>4.9877527999999997E-2</v>
      </c>
      <c r="H72" s="583">
        <v>0.19472</v>
      </c>
      <c r="I72" s="583">
        <v>0.22711148944999998</v>
      </c>
      <c r="J72" s="583">
        <v>1</v>
      </c>
      <c r="K72" s="583">
        <v>0</v>
      </c>
    </row>
    <row r="73" spans="1:11" s="90" customFormat="1" ht="13.2" customHeight="1">
      <c r="A73" s="108" t="s">
        <v>853</v>
      </c>
      <c r="B73" s="582">
        <v>5.9381337324600008</v>
      </c>
      <c r="C73" s="583">
        <v>0</v>
      </c>
      <c r="D73" s="583">
        <v>5.9381337324600008</v>
      </c>
      <c r="E73" s="583">
        <v>2.0895867736200002</v>
      </c>
      <c r="F73" s="583">
        <v>0</v>
      </c>
      <c r="G73" s="583">
        <v>2.8558877579999999E-2</v>
      </c>
      <c r="H73" s="583">
        <v>307.5740351038512</v>
      </c>
      <c r="I73" s="583">
        <v>-207.20141431412398</v>
      </c>
      <c r="J73" s="583">
        <v>8</v>
      </c>
      <c r="K73" s="583">
        <v>49.126036914635755</v>
      </c>
    </row>
    <row r="74" spans="1:11" s="90" customFormat="1" ht="13.2" customHeight="1">
      <c r="A74" s="108" t="s">
        <v>854</v>
      </c>
      <c r="B74" s="582">
        <v>0</v>
      </c>
      <c r="C74" s="583">
        <v>0</v>
      </c>
      <c r="D74" s="583">
        <v>0</v>
      </c>
      <c r="E74" s="583">
        <v>-1.9177959668000004E-2</v>
      </c>
      <c r="F74" s="583">
        <v>0</v>
      </c>
      <c r="G74" s="583">
        <v>0</v>
      </c>
      <c r="H74" s="583">
        <v>1.3456437673070003</v>
      </c>
      <c r="I74" s="583">
        <v>-1.314334049567</v>
      </c>
      <c r="J74" s="583">
        <v>0</v>
      </c>
      <c r="K74" s="583">
        <v>0</v>
      </c>
    </row>
    <row r="75" spans="1:11" s="90" customFormat="1" ht="13.2" customHeight="1">
      <c r="A75" s="108" t="s">
        <v>855</v>
      </c>
      <c r="B75" s="582">
        <v>0</v>
      </c>
      <c r="C75" s="583">
        <v>0</v>
      </c>
      <c r="D75" s="583">
        <v>0</v>
      </c>
      <c r="E75" s="583">
        <v>-7.2725999999999999E-2</v>
      </c>
      <c r="F75" s="583">
        <v>0</v>
      </c>
      <c r="G75" s="583">
        <v>0</v>
      </c>
      <c r="H75" s="583">
        <v>0</v>
      </c>
      <c r="I75" s="583">
        <v>-20.308394</v>
      </c>
      <c r="J75" s="583">
        <v>1</v>
      </c>
      <c r="K75" s="583">
        <v>0</v>
      </c>
    </row>
    <row r="76" spans="1:11" s="90" customFormat="1" ht="13.2" customHeight="1">
      <c r="A76" s="108" t="s">
        <v>856</v>
      </c>
      <c r="B76" s="582">
        <v>0</v>
      </c>
      <c r="C76" s="583">
        <v>0</v>
      </c>
      <c r="D76" s="583">
        <v>0</v>
      </c>
      <c r="E76" s="583">
        <v>0</v>
      </c>
      <c r="F76" s="583">
        <v>0</v>
      </c>
      <c r="G76" s="583">
        <v>0</v>
      </c>
      <c r="H76" s="583">
        <v>3.6934261500000001</v>
      </c>
      <c r="I76" s="583">
        <v>-4.0443527199</v>
      </c>
      <c r="J76" s="583">
        <v>0</v>
      </c>
      <c r="K76" s="583">
        <v>0</v>
      </c>
    </row>
    <row r="77" spans="1:11" s="90" customFormat="1" ht="13.2" customHeight="1">
      <c r="A77" s="108" t="s">
        <v>857</v>
      </c>
      <c r="B77" s="582">
        <v>887.31691129879994</v>
      </c>
      <c r="C77" s="583">
        <v>0</v>
      </c>
      <c r="D77" s="583">
        <v>887.31691129879994</v>
      </c>
      <c r="E77" s="583">
        <v>480.75317060222</v>
      </c>
      <c r="F77" s="583">
        <v>157.42916199999999</v>
      </c>
      <c r="G77" s="583">
        <v>172.57211448210001</v>
      </c>
      <c r="H77" s="583">
        <v>715.5798884446599</v>
      </c>
      <c r="I77" s="583">
        <v>780.12075263810004</v>
      </c>
      <c r="J77" s="583">
        <v>649</v>
      </c>
      <c r="K77" s="583">
        <v>1684.7746090851197</v>
      </c>
    </row>
    <row r="78" spans="1:11" s="90" customFormat="1" ht="13.2" customHeight="1">
      <c r="A78" s="108" t="s">
        <v>858</v>
      </c>
      <c r="B78" s="582">
        <v>7.1831858670000006</v>
      </c>
      <c r="C78" s="583">
        <v>0</v>
      </c>
      <c r="D78" s="583">
        <v>7.1831858670000006</v>
      </c>
      <c r="E78" s="583">
        <v>-1.1849990256</v>
      </c>
      <c r="F78" s="583">
        <v>0</v>
      </c>
      <c r="G78" s="583">
        <v>0</v>
      </c>
      <c r="H78" s="583">
        <v>52.923226739947197</v>
      </c>
      <c r="I78" s="583">
        <v>-3.8506854665682004</v>
      </c>
      <c r="J78" s="583">
        <v>18</v>
      </c>
      <c r="K78" s="583">
        <v>26.004527991</v>
      </c>
    </row>
    <row r="79" spans="1:11" s="90" customFormat="1" ht="13.2" customHeight="1">
      <c r="A79" s="108" t="s">
        <v>859</v>
      </c>
      <c r="B79" s="582">
        <v>2451.2379060725998</v>
      </c>
      <c r="C79" s="583">
        <v>512.71733129100005</v>
      </c>
      <c r="D79" s="583">
        <v>2963.9552373635997</v>
      </c>
      <c r="E79" s="583">
        <v>570.88971004140001</v>
      </c>
      <c r="F79" s="583">
        <v>30.252281</v>
      </c>
      <c r="G79" s="583">
        <v>87.362878388400006</v>
      </c>
      <c r="H79" s="583">
        <v>1273.6054993769999</v>
      </c>
      <c r="I79" s="583">
        <v>788.09462182589994</v>
      </c>
      <c r="J79" s="583">
        <v>604</v>
      </c>
      <c r="K79" s="583">
        <v>1591.4074425020999</v>
      </c>
    </row>
    <row r="80" spans="1:11" s="90" customFormat="1" ht="13.2" customHeight="1">
      <c r="A80" s="15" t="s">
        <v>58</v>
      </c>
      <c r="B80" s="584">
        <v>11960.505730941093</v>
      </c>
      <c r="C80" s="585">
        <v>3419.6395528051303</v>
      </c>
      <c r="D80" s="585">
        <v>15380.145283746222</v>
      </c>
      <c r="E80" s="585">
        <v>-672.20226749851815</v>
      </c>
      <c r="F80" s="585">
        <v>604.58811126900002</v>
      </c>
      <c r="G80" s="585">
        <v>528.90824236688002</v>
      </c>
      <c r="H80" s="585">
        <v>50271.670612164315</v>
      </c>
      <c r="I80" s="585">
        <v>19659.977865899215</v>
      </c>
      <c r="J80" s="585">
        <v>10570</v>
      </c>
      <c r="K80" s="585">
        <v>19378.512637838445</v>
      </c>
    </row>
    <row r="81" spans="1:11" s="90" customFormat="1" ht="33" customHeight="1">
      <c r="A81" s="922" t="s">
        <v>861</v>
      </c>
      <c r="B81" s="922"/>
      <c r="C81" s="922"/>
      <c r="D81" s="922"/>
      <c r="E81" s="922"/>
      <c r="F81" s="922"/>
      <c r="G81" s="922"/>
      <c r="H81" s="922"/>
      <c r="I81" s="922"/>
      <c r="J81" s="922"/>
      <c r="K81" s="922"/>
    </row>
    <row r="82" spans="1:11" s="90" customFormat="1" ht="14.7" customHeight="1">
      <c r="A82" s="922" t="s">
        <v>862</v>
      </c>
      <c r="B82" s="922"/>
      <c r="C82" s="922"/>
      <c r="D82" s="922"/>
      <c r="E82" s="922"/>
      <c r="F82" s="922"/>
      <c r="G82" s="922"/>
      <c r="H82" s="922"/>
      <c r="I82" s="922"/>
      <c r="J82" s="922"/>
      <c r="K82" s="922"/>
    </row>
    <row r="83" spans="1:11" s="90" customFormat="1" ht="13.2">
      <c r="A83" s="922" t="s">
        <v>863</v>
      </c>
      <c r="B83" s="922"/>
      <c r="C83" s="922"/>
      <c r="D83" s="922"/>
      <c r="E83" s="922"/>
      <c r="F83" s="922"/>
      <c r="G83" s="922"/>
      <c r="H83" s="922"/>
      <c r="I83" s="922"/>
      <c r="J83" s="922"/>
      <c r="K83" s="922"/>
    </row>
    <row r="84" spans="1:11" s="90" customFormat="1" ht="33.6" customHeight="1">
      <c r="A84" s="922" t="s">
        <v>864</v>
      </c>
      <c r="B84" s="922"/>
      <c r="C84" s="922"/>
      <c r="D84" s="922"/>
      <c r="E84" s="922"/>
      <c r="F84" s="922"/>
      <c r="G84" s="922"/>
      <c r="H84" s="922"/>
      <c r="I84" s="922"/>
      <c r="J84" s="922"/>
      <c r="K84" s="922"/>
    </row>
    <row r="85" spans="1:11" s="90" customFormat="1" ht="22.95" customHeight="1">
      <c r="A85" s="922" t="s">
        <v>865</v>
      </c>
      <c r="B85" s="922"/>
      <c r="C85" s="922"/>
      <c r="D85" s="922"/>
      <c r="E85" s="922"/>
      <c r="F85" s="922"/>
      <c r="G85" s="922"/>
      <c r="H85" s="922"/>
      <c r="I85" s="922"/>
      <c r="J85" s="922"/>
      <c r="K85" s="922"/>
    </row>
    <row r="86" spans="1:11" s="90" customFormat="1" ht="23.7" customHeight="1">
      <c r="A86" s="922" t="s">
        <v>866</v>
      </c>
      <c r="B86" s="922"/>
      <c r="C86" s="922"/>
      <c r="D86" s="922"/>
      <c r="E86" s="922"/>
      <c r="F86" s="922"/>
      <c r="G86" s="922"/>
      <c r="H86" s="922"/>
      <c r="I86" s="922"/>
      <c r="J86" s="922"/>
      <c r="K86" s="922"/>
    </row>
    <row r="87" spans="1:11" s="90" customFormat="1" ht="22.2" customHeight="1">
      <c r="A87" s="922" t="s">
        <v>867</v>
      </c>
      <c r="B87" s="922"/>
      <c r="C87" s="922"/>
      <c r="D87" s="922"/>
      <c r="E87" s="922"/>
      <c r="F87" s="922"/>
      <c r="G87" s="922"/>
      <c r="H87" s="922"/>
      <c r="I87" s="922"/>
      <c r="J87" s="922"/>
      <c r="K87" s="922"/>
    </row>
    <row r="88" spans="1:11" s="90" customFormat="1" ht="21" customHeight="1">
      <c r="A88" s="922" t="s">
        <v>868</v>
      </c>
      <c r="B88" s="922"/>
      <c r="C88" s="922"/>
      <c r="D88" s="922"/>
      <c r="E88" s="922"/>
      <c r="F88" s="922"/>
      <c r="G88" s="922"/>
      <c r="H88" s="922"/>
      <c r="I88" s="922"/>
      <c r="J88" s="922"/>
      <c r="K88" s="922"/>
    </row>
    <row r="89" spans="1:11" s="90" customFormat="1" ht="13.2">
      <c r="A89" s="922" t="s">
        <v>869</v>
      </c>
      <c r="B89" s="922"/>
      <c r="C89" s="922"/>
      <c r="D89" s="922"/>
      <c r="E89" s="922"/>
      <c r="F89" s="922"/>
      <c r="G89" s="922"/>
      <c r="H89" s="922"/>
      <c r="I89" s="922"/>
      <c r="J89" s="922"/>
      <c r="K89" s="922"/>
    </row>
    <row r="90" spans="1:11" s="90" customFormat="1" ht="13.2">
      <c r="B90" s="357"/>
    </row>
    <row r="91" spans="1:11" s="90" customFormat="1" ht="13.2">
      <c r="A91" s="1152" t="s">
        <v>870</v>
      </c>
      <c r="B91" s="1152"/>
      <c r="C91" s="1152"/>
      <c r="D91" s="1152"/>
      <c r="E91" s="1152"/>
      <c r="F91" s="1152"/>
      <c r="G91" s="1152"/>
      <c r="H91" s="1152"/>
      <c r="I91" s="1152"/>
    </row>
    <row r="92" spans="1:11" s="90" customFormat="1" ht="13.2">
      <c r="A92" s="1153" t="s">
        <v>1138</v>
      </c>
      <c r="B92" s="1153"/>
      <c r="C92" s="1153"/>
      <c r="D92" s="1153"/>
      <c r="E92" s="1153"/>
      <c r="F92" s="1153"/>
      <c r="G92" s="1153"/>
      <c r="H92" s="1153"/>
      <c r="I92" s="1153"/>
    </row>
    <row r="93" spans="1:11" s="90" customFormat="1" ht="13.2">
      <c r="A93" s="1154"/>
      <c r="B93" s="1154"/>
      <c r="C93" s="367" t="s">
        <v>258</v>
      </c>
      <c r="D93" s="367" t="s">
        <v>480</v>
      </c>
      <c r="E93" s="367" t="s">
        <v>273</v>
      </c>
      <c r="F93" s="367" t="s">
        <v>481</v>
      </c>
      <c r="G93" s="367" t="s">
        <v>872</v>
      </c>
      <c r="H93" s="367" t="s">
        <v>56</v>
      </c>
      <c r="I93" s="367" t="s">
        <v>58</v>
      </c>
    </row>
    <row r="94" spans="1:11" s="90" customFormat="1" ht="13.2">
      <c r="A94" s="1155" t="s">
        <v>873</v>
      </c>
      <c r="B94" s="1155"/>
      <c r="C94" s="704">
        <v>758</v>
      </c>
      <c r="D94" s="704">
        <v>165</v>
      </c>
      <c r="E94" s="704">
        <v>37</v>
      </c>
      <c r="F94" s="704">
        <v>233</v>
      </c>
      <c r="G94" s="704">
        <v>6</v>
      </c>
      <c r="H94" s="704">
        <v>4</v>
      </c>
      <c r="I94" s="705">
        <v>1203</v>
      </c>
    </row>
    <row r="95" spans="1:11" s="90" customFormat="1" ht="13.2">
      <c r="A95" s="594" t="s">
        <v>874</v>
      </c>
      <c r="B95" s="595"/>
      <c r="C95" s="706"/>
      <c r="D95" s="706"/>
      <c r="E95" s="706"/>
      <c r="F95" s="706"/>
      <c r="G95" s="706"/>
      <c r="H95" s="706"/>
      <c r="I95" s="702"/>
    </row>
    <row r="96" spans="1:11" s="90" customFormat="1" ht="13.2">
      <c r="A96" s="1156" t="s">
        <v>875</v>
      </c>
      <c r="B96" s="1156"/>
      <c r="C96" s="707">
        <v>322</v>
      </c>
      <c r="D96" s="707">
        <v>18</v>
      </c>
      <c r="E96" s="707">
        <v>17</v>
      </c>
      <c r="F96" s="707">
        <v>69</v>
      </c>
      <c r="G96" s="707" t="s">
        <v>118</v>
      </c>
      <c r="H96" s="707" t="s">
        <v>118</v>
      </c>
      <c r="I96" s="708">
        <v>426</v>
      </c>
    </row>
    <row r="97" spans="1:10" s="90" customFormat="1" ht="13.2">
      <c r="A97" s="1157" t="s">
        <v>876</v>
      </c>
      <c r="B97" s="1157"/>
      <c r="C97" s="709" t="s">
        <v>118</v>
      </c>
      <c r="D97" s="709">
        <v>-61</v>
      </c>
      <c r="E97" s="709" t="s">
        <v>118</v>
      </c>
      <c r="F97" s="709" t="s">
        <v>118</v>
      </c>
      <c r="G97" s="709" t="s">
        <v>118</v>
      </c>
      <c r="H97" s="709" t="s">
        <v>118</v>
      </c>
      <c r="I97" s="708">
        <v>-61</v>
      </c>
    </row>
    <row r="98" spans="1:10" s="90" customFormat="1" ht="13.2">
      <c r="A98" s="1157" t="s">
        <v>877</v>
      </c>
      <c r="B98" s="1157"/>
      <c r="C98" s="709">
        <v>12</v>
      </c>
      <c r="D98" s="709">
        <v>1</v>
      </c>
      <c r="E98" s="709">
        <v>43</v>
      </c>
      <c r="F98" s="709">
        <v>16</v>
      </c>
      <c r="G98" s="709">
        <v>-3</v>
      </c>
      <c r="H98" s="709" t="s">
        <v>118</v>
      </c>
      <c r="I98" s="708">
        <v>69</v>
      </c>
    </row>
    <row r="99" spans="1:10" s="90" customFormat="1" ht="30" customHeight="1">
      <c r="A99" s="1157" t="s">
        <v>878</v>
      </c>
      <c r="B99" s="1157"/>
      <c r="C99" s="368">
        <v>0</v>
      </c>
      <c r="D99" s="368">
        <v>0</v>
      </c>
      <c r="E99" s="368">
        <v>0</v>
      </c>
      <c r="F99" s="368">
        <v>0</v>
      </c>
      <c r="G99" s="368">
        <v>0</v>
      </c>
      <c r="H99" s="368">
        <v>0</v>
      </c>
      <c r="I99" s="596">
        <f t="shared" ref="I99" si="1">SUM(C99:H99)</f>
        <v>0</v>
      </c>
    </row>
    <row r="100" spans="1:10" s="90" customFormat="1" ht="26.7" customHeight="1">
      <c r="A100" s="1157" t="s">
        <v>879</v>
      </c>
      <c r="B100" s="1157"/>
      <c r="C100" s="709">
        <v>-57</v>
      </c>
      <c r="D100" s="709" t="s">
        <v>118</v>
      </c>
      <c r="E100" s="709" t="s">
        <v>118</v>
      </c>
      <c r="F100" s="709">
        <v>-1</v>
      </c>
      <c r="G100" s="709" t="s">
        <v>118</v>
      </c>
      <c r="H100" s="709">
        <v>2</v>
      </c>
      <c r="I100" s="708">
        <v>-56</v>
      </c>
    </row>
    <row r="101" spans="1:10" s="90" customFormat="1" ht="13.2">
      <c r="A101" s="1157" t="s">
        <v>880</v>
      </c>
      <c r="B101" s="1157"/>
      <c r="C101" s="709">
        <v>-7</v>
      </c>
      <c r="D101" s="709" t="s">
        <v>118</v>
      </c>
      <c r="E101" s="709" t="s">
        <v>118</v>
      </c>
      <c r="F101" s="709" t="s">
        <v>118</v>
      </c>
      <c r="G101" s="709" t="s">
        <v>118</v>
      </c>
      <c r="H101" s="709" t="s">
        <v>118</v>
      </c>
      <c r="I101" s="708">
        <v>-7</v>
      </c>
    </row>
    <row r="102" spans="1:10" s="90" customFormat="1" ht="13.2">
      <c r="A102" s="1157" t="s">
        <v>881</v>
      </c>
      <c r="B102" s="1157"/>
      <c r="C102" s="709">
        <v>60</v>
      </c>
      <c r="D102" s="709" t="s">
        <v>118</v>
      </c>
      <c r="E102" s="709" t="s">
        <v>118</v>
      </c>
      <c r="F102" s="709" t="s">
        <v>118</v>
      </c>
      <c r="G102" s="709" t="s">
        <v>118</v>
      </c>
      <c r="H102" s="709" t="s">
        <v>118</v>
      </c>
      <c r="I102" s="708">
        <v>60</v>
      </c>
    </row>
    <row r="103" spans="1:10" s="90" customFormat="1" ht="13.2">
      <c r="A103" s="1157" t="s">
        <v>882</v>
      </c>
      <c r="B103" s="1157"/>
      <c r="C103" s="709">
        <v>2</v>
      </c>
      <c r="D103" s="709">
        <v>-14</v>
      </c>
      <c r="E103" s="709">
        <v>2</v>
      </c>
      <c r="F103" s="709">
        <v>29</v>
      </c>
      <c r="G103" s="709">
        <v>-3</v>
      </c>
      <c r="H103" s="709">
        <v>-1</v>
      </c>
      <c r="I103" s="708">
        <v>15</v>
      </c>
    </row>
    <row r="104" spans="1:10" s="90" customFormat="1" ht="13.2">
      <c r="A104" s="1157" t="s">
        <v>883</v>
      </c>
      <c r="B104" s="1157"/>
      <c r="C104" s="709">
        <v>-17</v>
      </c>
      <c r="D104" s="709">
        <v>1</v>
      </c>
      <c r="E104" s="709">
        <v>5</v>
      </c>
      <c r="F104" s="709">
        <v>-3</v>
      </c>
      <c r="G104" s="709" t="s">
        <v>118</v>
      </c>
      <c r="H104" s="709" t="s">
        <v>118</v>
      </c>
      <c r="I104" s="708">
        <v>-14</v>
      </c>
    </row>
    <row r="105" spans="1:10" s="90" customFormat="1" ht="13.2">
      <c r="A105" s="1172" t="s">
        <v>1272</v>
      </c>
      <c r="B105" s="1172"/>
      <c r="C105" s="830">
        <v>-15</v>
      </c>
      <c r="D105" s="709"/>
      <c r="E105" s="709"/>
      <c r="F105" s="709"/>
      <c r="G105" s="709"/>
      <c r="H105" s="709"/>
      <c r="I105" s="708">
        <v>-15</v>
      </c>
    </row>
    <row r="106" spans="1:10" s="90" customFormat="1" ht="13.2">
      <c r="A106" s="1162" t="s">
        <v>56</v>
      </c>
      <c r="B106" s="1163"/>
      <c r="C106" s="709" t="s">
        <v>118</v>
      </c>
      <c r="D106" s="709" t="s">
        <v>118</v>
      </c>
      <c r="E106" s="709">
        <v>-1</v>
      </c>
      <c r="F106" s="709" t="s">
        <v>118</v>
      </c>
      <c r="G106" s="709" t="s">
        <v>118</v>
      </c>
      <c r="H106" s="709">
        <v>-2</v>
      </c>
      <c r="I106" s="708">
        <v>-3</v>
      </c>
    </row>
    <row r="107" spans="1:10" s="90" customFormat="1" ht="13.2">
      <c r="A107" s="1170" t="s">
        <v>884</v>
      </c>
      <c r="B107" s="1171"/>
      <c r="C107" s="709">
        <v>1058</v>
      </c>
      <c r="D107" s="709">
        <v>110</v>
      </c>
      <c r="E107" s="709">
        <v>103</v>
      </c>
      <c r="F107" s="709">
        <v>343</v>
      </c>
      <c r="G107" s="709" t="s">
        <v>118</v>
      </c>
      <c r="H107" s="709">
        <v>3</v>
      </c>
      <c r="I107" s="708">
        <v>1617</v>
      </c>
      <c r="J107" s="829"/>
    </row>
    <row r="108" spans="1:10" s="90" customFormat="1" ht="13.2">
      <c r="A108" s="1170" t="s">
        <v>885</v>
      </c>
      <c r="B108" s="1171"/>
      <c r="C108" s="710">
        <v>1058</v>
      </c>
      <c r="D108" s="710">
        <v>110</v>
      </c>
      <c r="E108" s="710">
        <v>103</v>
      </c>
      <c r="F108" s="710">
        <v>343</v>
      </c>
      <c r="G108" s="710" t="s">
        <v>118</v>
      </c>
      <c r="H108" s="710">
        <v>3</v>
      </c>
      <c r="I108" s="708">
        <v>1617</v>
      </c>
    </row>
    <row r="109" spans="1:10" s="90" customFormat="1" ht="13.2">
      <c r="B109" s="357"/>
    </row>
    <row r="110" spans="1:10" s="90" customFormat="1" ht="13.2">
      <c r="A110" s="1152" t="s">
        <v>870</v>
      </c>
      <c r="B110" s="1152"/>
      <c r="C110" s="1152"/>
      <c r="D110" s="1152"/>
      <c r="E110" s="1152"/>
      <c r="F110" s="1152"/>
      <c r="G110" s="1152"/>
      <c r="H110" s="1152"/>
      <c r="I110" s="1152"/>
    </row>
    <row r="111" spans="1:10" s="90" customFormat="1" ht="13.2">
      <c r="A111" s="1153" t="s">
        <v>871</v>
      </c>
      <c r="B111" s="1153"/>
      <c r="C111" s="1153"/>
      <c r="D111" s="1153"/>
      <c r="E111" s="1153"/>
      <c r="F111" s="1153"/>
      <c r="G111" s="1153"/>
      <c r="H111" s="1153"/>
      <c r="I111" s="1153"/>
    </row>
    <row r="112" spans="1:10" s="90" customFormat="1" ht="13.2">
      <c r="A112" s="1154"/>
      <c r="B112" s="1154"/>
      <c r="C112" s="367" t="s">
        <v>258</v>
      </c>
      <c r="D112" s="367" t="s">
        <v>480</v>
      </c>
      <c r="E112" s="367" t="s">
        <v>273</v>
      </c>
      <c r="F112" s="367" t="s">
        <v>481</v>
      </c>
      <c r="G112" s="367" t="s">
        <v>872</v>
      </c>
      <c r="H112" s="367" t="s">
        <v>56</v>
      </c>
      <c r="I112" s="367" t="s">
        <v>58</v>
      </c>
    </row>
    <row r="113" spans="1:9" s="90" customFormat="1" ht="13.2">
      <c r="A113" s="1155" t="s">
        <v>873</v>
      </c>
      <c r="B113" s="1155"/>
      <c r="C113" s="592">
        <v>-463</v>
      </c>
      <c r="D113" s="592">
        <v>115</v>
      </c>
      <c r="E113" s="592">
        <v>-75</v>
      </c>
      <c r="F113" s="592">
        <v>107</v>
      </c>
      <c r="G113" s="592">
        <v>6</v>
      </c>
      <c r="H113" s="592">
        <v>8</v>
      </c>
      <c r="I113" s="597">
        <f>SUM(C113:H113)</f>
        <v>-302</v>
      </c>
    </row>
    <row r="114" spans="1:9" s="90" customFormat="1" ht="13.2">
      <c r="A114" s="594" t="s">
        <v>874</v>
      </c>
      <c r="B114" s="595"/>
      <c r="C114" s="595"/>
      <c r="D114" s="595"/>
      <c r="E114" s="595"/>
      <c r="F114" s="595"/>
      <c r="G114" s="595"/>
      <c r="H114" s="595"/>
      <c r="I114" s="404"/>
    </row>
    <row r="115" spans="1:9" s="90" customFormat="1" ht="13.2">
      <c r="A115" s="1156" t="s">
        <v>875</v>
      </c>
      <c r="B115" s="1156"/>
      <c r="C115" s="593">
        <v>48</v>
      </c>
      <c r="D115" s="593">
        <v>18</v>
      </c>
      <c r="E115" s="593">
        <v>7</v>
      </c>
      <c r="F115" s="593">
        <v>33</v>
      </c>
      <c r="G115" s="593">
        <v>0</v>
      </c>
      <c r="H115" s="593">
        <v>0</v>
      </c>
      <c r="I115" s="596">
        <f>SUM(C115:H115)</f>
        <v>106</v>
      </c>
    </row>
    <row r="116" spans="1:9" s="90" customFormat="1" ht="13.2">
      <c r="A116" s="1157" t="s">
        <v>876</v>
      </c>
      <c r="B116" s="1157"/>
      <c r="C116" s="368">
        <v>0</v>
      </c>
      <c r="D116" s="368">
        <v>-68</v>
      </c>
      <c r="E116" s="368">
        <v>0</v>
      </c>
      <c r="F116" s="368">
        <v>0</v>
      </c>
      <c r="G116" s="368">
        <v>0</v>
      </c>
      <c r="H116" s="368">
        <v>0</v>
      </c>
      <c r="I116" s="596">
        <f t="shared" ref="I116:I125" si="2">SUM(C116:H116)</f>
        <v>-68</v>
      </c>
    </row>
    <row r="117" spans="1:9" s="90" customFormat="1" ht="13.2">
      <c r="A117" s="1157" t="s">
        <v>877</v>
      </c>
      <c r="B117" s="1157"/>
      <c r="C117" s="368">
        <v>24</v>
      </c>
      <c r="D117" s="368">
        <v>2</v>
      </c>
      <c r="E117" s="368">
        <v>-13</v>
      </c>
      <c r="F117" s="368">
        <v>22</v>
      </c>
      <c r="G117" s="368">
        <v>0</v>
      </c>
      <c r="H117" s="368">
        <v>-7</v>
      </c>
      <c r="I117" s="596">
        <f t="shared" si="2"/>
        <v>28</v>
      </c>
    </row>
    <row r="118" spans="1:9" s="90" customFormat="1" ht="30" customHeight="1">
      <c r="A118" s="1157" t="s">
        <v>878</v>
      </c>
      <c r="B118" s="1157"/>
      <c r="C118" s="368">
        <v>0</v>
      </c>
      <c r="D118" s="368">
        <v>0</v>
      </c>
      <c r="E118" s="368">
        <v>0</v>
      </c>
      <c r="F118" s="368">
        <v>0</v>
      </c>
      <c r="G118" s="368">
        <v>0</v>
      </c>
      <c r="H118" s="368">
        <v>0</v>
      </c>
      <c r="I118" s="596">
        <f t="shared" si="2"/>
        <v>0</v>
      </c>
    </row>
    <row r="119" spans="1:9" s="90" customFormat="1" ht="26.7" customHeight="1">
      <c r="A119" s="1157" t="s">
        <v>879</v>
      </c>
      <c r="B119" s="1157"/>
      <c r="C119" s="368">
        <v>0</v>
      </c>
      <c r="D119" s="368">
        <v>0</v>
      </c>
      <c r="E119" s="368">
        <v>0</v>
      </c>
      <c r="F119" s="368">
        <v>0</v>
      </c>
      <c r="G119" s="368">
        <v>0</v>
      </c>
      <c r="H119" s="368">
        <v>5</v>
      </c>
      <c r="I119" s="596">
        <f t="shared" si="2"/>
        <v>5</v>
      </c>
    </row>
    <row r="120" spans="1:9" s="90" customFormat="1" ht="13.2">
      <c r="A120" s="1157" t="s">
        <v>880</v>
      </c>
      <c r="B120" s="1157"/>
      <c r="C120" s="368">
        <v>-5</v>
      </c>
      <c r="D120" s="368">
        <v>0</v>
      </c>
      <c r="E120" s="368">
        <v>8</v>
      </c>
      <c r="F120" s="368">
        <v>0</v>
      </c>
      <c r="G120" s="368">
        <v>0</v>
      </c>
      <c r="H120" s="368">
        <v>0</v>
      </c>
      <c r="I120" s="596">
        <f t="shared" si="2"/>
        <v>3</v>
      </c>
    </row>
    <row r="121" spans="1:9" s="90" customFormat="1" ht="13.2">
      <c r="A121" s="1157" t="s">
        <v>881</v>
      </c>
      <c r="B121" s="1157"/>
      <c r="C121" s="368">
        <v>33</v>
      </c>
      <c r="D121" s="368">
        <v>0</v>
      </c>
      <c r="E121" s="368">
        <v>0</v>
      </c>
      <c r="F121" s="368">
        <v>0</v>
      </c>
      <c r="G121" s="368">
        <v>0</v>
      </c>
      <c r="H121" s="368">
        <v>7</v>
      </c>
      <c r="I121" s="596">
        <f t="shared" si="2"/>
        <v>40</v>
      </c>
    </row>
    <row r="122" spans="1:9" s="90" customFormat="1" ht="13.2">
      <c r="A122" s="1157" t="s">
        <v>882</v>
      </c>
      <c r="B122" s="1157"/>
      <c r="C122" s="368">
        <v>2</v>
      </c>
      <c r="D122" s="368">
        <v>-6</v>
      </c>
      <c r="E122" s="368">
        <v>-1</v>
      </c>
      <c r="F122" s="368">
        <v>14</v>
      </c>
      <c r="G122" s="368">
        <v>-6</v>
      </c>
      <c r="H122" s="368">
        <v>-2</v>
      </c>
      <c r="I122" s="596">
        <f t="shared" si="2"/>
        <v>1</v>
      </c>
    </row>
    <row r="123" spans="1:9" s="90" customFormat="1" ht="13.2">
      <c r="A123" s="1157" t="s">
        <v>883</v>
      </c>
      <c r="B123" s="1157"/>
      <c r="C123" s="368">
        <v>-8</v>
      </c>
      <c r="D123" s="368">
        <v>-2</v>
      </c>
      <c r="E123" s="368">
        <v>9</v>
      </c>
      <c r="F123" s="368">
        <v>-3</v>
      </c>
      <c r="G123" s="368">
        <v>0</v>
      </c>
      <c r="H123" s="368">
        <v>0</v>
      </c>
      <c r="I123" s="596">
        <f t="shared" si="2"/>
        <v>-4</v>
      </c>
    </row>
    <row r="124" spans="1:9" s="90" customFormat="1" ht="13.2">
      <c r="A124" s="1162" t="s">
        <v>56</v>
      </c>
      <c r="B124" s="1163"/>
      <c r="C124" s="368">
        <v>-3</v>
      </c>
      <c r="D124" s="368">
        <v>0</v>
      </c>
      <c r="E124" s="368">
        <v>5</v>
      </c>
      <c r="F124" s="368">
        <v>-3</v>
      </c>
      <c r="G124" s="368">
        <v>0</v>
      </c>
      <c r="H124" s="368">
        <v>0</v>
      </c>
      <c r="I124" s="596">
        <f t="shared" si="2"/>
        <v>-1</v>
      </c>
    </row>
    <row r="125" spans="1:9" s="90" customFormat="1" ht="13.2">
      <c r="A125" s="1170" t="s">
        <v>884</v>
      </c>
      <c r="B125" s="1171"/>
      <c r="C125" s="368">
        <f>SUM(C113:C124)</f>
        <v>-372</v>
      </c>
      <c r="D125" s="368">
        <f t="shared" ref="D125:H125" si="3">SUM(D113:D124)</f>
        <v>59</v>
      </c>
      <c r="E125" s="368">
        <f t="shared" si="3"/>
        <v>-60</v>
      </c>
      <c r="F125" s="368">
        <f t="shared" si="3"/>
        <v>170</v>
      </c>
      <c r="G125" s="368">
        <f t="shared" si="3"/>
        <v>0</v>
      </c>
      <c r="H125" s="368">
        <f t="shared" si="3"/>
        <v>11</v>
      </c>
      <c r="I125" s="596">
        <f t="shared" si="2"/>
        <v>-192</v>
      </c>
    </row>
    <row r="126" spans="1:9" s="90" customFormat="1" ht="13.2">
      <c r="A126" s="1170" t="s">
        <v>885</v>
      </c>
      <c r="B126" s="1171"/>
      <c r="C126" s="369">
        <f>C125</f>
        <v>-372</v>
      </c>
      <c r="D126" s="369">
        <f>D125</f>
        <v>59</v>
      </c>
      <c r="E126" s="369">
        <f>E125</f>
        <v>-60</v>
      </c>
      <c r="F126" s="369">
        <f t="shared" ref="F126:H126" si="4">F125</f>
        <v>170</v>
      </c>
      <c r="G126" s="369">
        <f t="shared" si="4"/>
        <v>0</v>
      </c>
      <c r="H126" s="369">
        <f t="shared" si="4"/>
        <v>11</v>
      </c>
      <c r="I126" s="596">
        <f>I125</f>
        <v>-192</v>
      </c>
    </row>
    <row r="127" spans="1:9" s="90" customFormat="1" ht="13.2">
      <c r="B127" s="357"/>
    </row>
    <row r="128" spans="1:9" s="90" customFormat="1" ht="12.6" customHeight="1">
      <c r="A128" s="1152" t="s">
        <v>870</v>
      </c>
      <c r="B128" s="1152"/>
      <c r="C128" s="1152"/>
      <c r="D128" s="1152"/>
      <c r="E128" s="1152"/>
      <c r="F128" s="1152"/>
      <c r="G128" s="1152"/>
      <c r="H128" s="1152"/>
      <c r="I128" s="1152"/>
    </row>
    <row r="129" spans="1:15" s="90" customFormat="1" ht="13.2">
      <c r="A129" s="1153" t="s">
        <v>886</v>
      </c>
      <c r="B129" s="1153"/>
      <c r="C129" s="1153"/>
      <c r="D129" s="1153"/>
      <c r="E129" s="1153"/>
      <c r="F129" s="1153"/>
      <c r="G129" s="1153"/>
      <c r="H129" s="1153"/>
      <c r="I129" s="1153"/>
    </row>
    <row r="130" spans="1:15" s="90" customFormat="1" ht="13.2">
      <c r="A130" s="1154"/>
      <c r="B130" s="1154"/>
      <c r="C130" s="367" t="s">
        <v>258</v>
      </c>
      <c r="D130" s="367" t="s">
        <v>480</v>
      </c>
      <c r="E130" s="367" t="s">
        <v>273</v>
      </c>
      <c r="F130" s="367" t="s">
        <v>481</v>
      </c>
      <c r="G130" s="367" t="s">
        <v>872</v>
      </c>
      <c r="H130" s="367" t="s">
        <v>56</v>
      </c>
      <c r="I130" s="367" t="s">
        <v>58</v>
      </c>
    </row>
    <row r="131" spans="1:15" s="90" customFormat="1" ht="12.6" customHeight="1">
      <c r="A131" s="1164" t="s">
        <v>873</v>
      </c>
      <c r="B131" s="1164"/>
      <c r="C131" s="703">
        <v>-352</v>
      </c>
      <c r="D131" s="703">
        <v>158</v>
      </c>
      <c r="E131" s="703">
        <v>-53</v>
      </c>
      <c r="F131" s="703">
        <v>116</v>
      </c>
      <c r="G131" s="703">
        <v>4</v>
      </c>
      <c r="H131" s="703">
        <v>1</v>
      </c>
      <c r="I131" s="648">
        <v>-126</v>
      </c>
    </row>
    <row r="132" spans="1:15" s="90" customFormat="1" ht="12.6" customHeight="1">
      <c r="A132" s="1164" t="s">
        <v>874</v>
      </c>
      <c r="B132" s="1164"/>
      <c r="C132" s="1164"/>
      <c r="D132" s="1164"/>
      <c r="E132" s="1164"/>
      <c r="F132" s="1164"/>
      <c r="G132" s="1164"/>
      <c r="H132" s="1164"/>
      <c r="I132" s="1164"/>
    </row>
    <row r="133" spans="1:15" s="90" customFormat="1" ht="12.6" customHeight="1">
      <c r="A133" s="1169" t="s">
        <v>875</v>
      </c>
      <c r="B133" s="1169"/>
      <c r="C133" s="703">
        <v>171</v>
      </c>
      <c r="D133" s="703">
        <v>25</v>
      </c>
      <c r="E133" s="703">
        <v>3</v>
      </c>
      <c r="F133" s="703">
        <v>27</v>
      </c>
      <c r="G133" s="703">
        <v>0</v>
      </c>
      <c r="H133" s="703">
        <v>0</v>
      </c>
      <c r="I133" s="648">
        <v>226</v>
      </c>
    </row>
    <row r="134" spans="1:15" s="90" customFormat="1" ht="12.6" customHeight="1">
      <c r="A134" s="1169" t="s">
        <v>876</v>
      </c>
      <c r="B134" s="1169"/>
      <c r="C134" s="703">
        <v>0</v>
      </c>
      <c r="D134" s="703">
        <v>-85</v>
      </c>
      <c r="E134" s="703">
        <v>0</v>
      </c>
      <c r="F134" s="703">
        <v>0</v>
      </c>
      <c r="G134" s="703">
        <v>0</v>
      </c>
      <c r="H134" s="703">
        <v>0</v>
      </c>
      <c r="I134" s="648">
        <v>-85</v>
      </c>
    </row>
    <row r="135" spans="1:15" s="90" customFormat="1" ht="12.6" customHeight="1">
      <c r="A135" s="1169" t="s">
        <v>877</v>
      </c>
      <c r="B135" s="1169"/>
      <c r="C135" s="703">
        <v>-3</v>
      </c>
      <c r="D135" s="703">
        <v>0</v>
      </c>
      <c r="E135" s="703">
        <v>-6</v>
      </c>
      <c r="F135" s="703">
        <v>3</v>
      </c>
      <c r="G135" s="703">
        <v>0</v>
      </c>
      <c r="H135" s="703">
        <v>0</v>
      </c>
      <c r="I135" s="648">
        <v>-6</v>
      </c>
    </row>
    <row r="136" spans="1:15" s="90" customFormat="1" ht="28.8" customHeight="1">
      <c r="A136" s="1169" t="s">
        <v>878</v>
      </c>
      <c r="B136" s="1169"/>
      <c r="C136" s="703">
        <v>117</v>
      </c>
      <c r="D136" s="703">
        <v>0</v>
      </c>
      <c r="E136" s="703">
        <v>0</v>
      </c>
      <c r="F136" s="703">
        <v>0</v>
      </c>
      <c r="G136" s="703">
        <v>0</v>
      </c>
      <c r="H136" s="703">
        <v>0</v>
      </c>
      <c r="I136" s="648">
        <v>117</v>
      </c>
    </row>
    <row r="137" spans="1:15" s="90" customFormat="1" ht="29.4" customHeight="1">
      <c r="A137" s="1169" t="s">
        <v>879</v>
      </c>
      <c r="B137" s="1169"/>
      <c r="C137" s="703">
        <v>11</v>
      </c>
      <c r="D137" s="703">
        <v>2</v>
      </c>
      <c r="E137" s="703">
        <v>-11</v>
      </c>
      <c r="F137" s="703">
        <v>0</v>
      </c>
      <c r="G137" s="703">
        <v>0</v>
      </c>
      <c r="H137" s="703">
        <v>-4</v>
      </c>
      <c r="I137" s="648">
        <v>-2</v>
      </c>
    </row>
    <row r="138" spans="1:15" s="90" customFormat="1" ht="12.6" customHeight="1">
      <c r="A138" s="1169" t="s">
        <v>880</v>
      </c>
      <c r="B138" s="1169"/>
      <c r="C138" s="703">
        <v>-39</v>
      </c>
      <c r="D138" s="703">
        <v>0</v>
      </c>
      <c r="E138" s="703">
        <v>0</v>
      </c>
      <c r="F138" s="703">
        <v>0</v>
      </c>
      <c r="G138" s="703">
        <v>0</v>
      </c>
      <c r="H138" s="703">
        <v>0</v>
      </c>
      <c r="I138" s="648">
        <v>-39</v>
      </c>
    </row>
    <row r="139" spans="1:15" s="90" customFormat="1" ht="12.6" customHeight="1">
      <c r="A139" s="1169" t="s">
        <v>881</v>
      </c>
      <c r="B139" s="1169"/>
      <c r="C139" s="703">
        <v>40</v>
      </c>
      <c r="D139" s="703">
        <v>0</v>
      </c>
      <c r="E139" s="703">
        <v>-1</v>
      </c>
      <c r="F139" s="703">
        <v>0</v>
      </c>
      <c r="G139" s="703">
        <v>0</v>
      </c>
      <c r="H139" s="703">
        <v>0</v>
      </c>
      <c r="I139" s="648">
        <v>39</v>
      </c>
    </row>
    <row r="140" spans="1:15" s="90" customFormat="1" ht="12.6" customHeight="1">
      <c r="A140" s="1169" t="s">
        <v>882</v>
      </c>
      <c r="B140" s="1169"/>
      <c r="C140" s="703">
        <v>1</v>
      </c>
      <c r="D140" s="703">
        <v>-10</v>
      </c>
      <c r="E140" s="703">
        <v>0</v>
      </c>
      <c r="F140" s="703">
        <v>11</v>
      </c>
      <c r="G140" s="703">
        <v>-4</v>
      </c>
      <c r="H140" s="703">
        <v>0</v>
      </c>
      <c r="I140" s="648">
        <v>-2</v>
      </c>
    </row>
    <row r="141" spans="1:15" s="90" customFormat="1" ht="12.6" customHeight="1">
      <c r="A141" s="1169" t="s">
        <v>883</v>
      </c>
      <c r="B141" s="1169"/>
      <c r="C141" s="703">
        <v>26</v>
      </c>
      <c r="D141" s="703">
        <v>-14</v>
      </c>
      <c r="E141" s="703">
        <v>-13</v>
      </c>
      <c r="F141" s="703">
        <v>3</v>
      </c>
      <c r="G141" s="703">
        <v>0</v>
      </c>
      <c r="H141" s="703">
        <v>0</v>
      </c>
      <c r="I141" s="648">
        <v>2</v>
      </c>
    </row>
    <row r="142" spans="1:15" s="90" customFormat="1" ht="12.6" customHeight="1">
      <c r="A142" s="1167" t="s">
        <v>56</v>
      </c>
      <c r="B142" s="1168"/>
      <c r="C142" s="703">
        <v>-8</v>
      </c>
      <c r="D142" s="703">
        <v>3</v>
      </c>
      <c r="E142" s="703">
        <v>1</v>
      </c>
      <c r="F142" s="703">
        <v>-4</v>
      </c>
      <c r="G142" s="703">
        <v>0</v>
      </c>
      <c r="H142" s="703">
        <v>4</v>
      </c>
      <c r="I142" s="648">
        <v>-4</v>
      </c>
    </row>
    <row r="143" spans="1:15" s="90" customFormat="1" ht="12.6" customHeight="1">
      <c r="A143" s="1165" t="s">
        <v>884</v>
      </c>
      <c r="B143" s="1166"/>
      <c r="C143" s="703">
        <v>-36</v>
      </c>
      <c r="D143" s="703">
        <v>79</v>
      </c>
      <c r="E143" s="703">
        <v>-80</v>
      </c>
      <c r="F143" s="703">
        <v>156</v>
      </c>
      <c r="G143" s="703">
        <v>0</v>
      </c>
      <c r="H143" s="703">
        <v>1</v>
      </c>
      <c r="I143" s="648">
        <v>120</v>
      </c>
      <c r="J143" s="829"/>
    </row>
    <row r="144" spans="1:15" s="90" customFormat="1" ht="12.6" customHeight="1">
      <c r="A144" s="1165" t="s">
        <v>885</v>
      </c>
      <c r="B144" s="1166"/>
      <c r="C144" s="648">
        <v>-36</v>
      </c>
      <c r="D144" s="648">
        <v>79</v>
      </c>
      <c r="E144" s="648">
        <v>-80</v>
      </c>
      <c r="F144" s="648">
        <v>156</v>
      </c>
      <c r="G144" s="648">
        <v>0</v>
      </c>
      <c r="H144" s="648">
        <v>1</v>
      </c>
      <c r="I144" s="648">
        <v>120</v>
      </c>
      <c r="O144" s="359"/>
    </row>
    <row r="145" spans="1:15" s="360" customFormat="1" ht="13.2">
      <c r="A145" s="90"/>
      <c r="B145" s="357"/>
      <c r="C145" s="90"/>
      <c r="D145" s="90"/>
      <c r="E145" s="90"/>
      <c r="F145" s="90"/>
      <c r="G145" s="90"/>
      <c r="H145" s="90"/>
      <c r="I145" s="90"/>
      <c r="J145" s="90"/>
      <c r="K145" s="90"/>
      <c r="O145" s="359"/>
    </row>
    <row r="146" spans="1:15" s="360" customFormat="1" ht="13.2">
      <c r="A146" s="4" t="s">
        <v>887</v>
      </c>
      <c r="B146" s="4"/>
      <c r="C146" s="4"/>
      <c r="D146" s="4"/>
      <c r="E146" s="4"/>
      <c r="F146" s="4"/>
      <c r="G146" s="90"/>
      <c r="H146" s="90"/>
      <c r="I146" s="90"/>
      <c r="J146" s="90"/>
      <c r="K146" s="90"/>
      <c r="O146" s="359"/>
    </row>
    <row r="147" spans="1:15" s="360" customFormat="1" ht="13.2">
      <c r="A147" s="1153" t="s">
        <v>1139</v>
      </c>
      <c r="B147" s="1153"/>
      <c r="C147" s="1153"/>
      <c r="D147" s="1153"/>
      <c r="E147" s="1153"/>
      <c r="F147" s="1153"/>
      <c r="G147" s="90"/>
      <c r="H147" s="90"/>
      <c r="I147" s="90"/>
      <c r="J147" s="90"/>
      <c r="K147" s="90"/>
      <c r="O147" s="359"/>
    </row>
    <row r="148" spans="1:15" s="360" customFormat="1" ht="79.2">
      <c r="A148" s="1160"/>
      <c r="B148" s="1160"/>
      <c r="C148" s="364" t="s">
        <v>889</v>
      </c>
      <c r="D148" s="364" t="s">
        <v>890</v>
      </c>
      <c r="E148" s="364" t="s">
        <v>891</v>
      </c>
      <c r="F148" s="364" t="s">
        <v>892</v>
      </c>
      <c r="G148" s="90"/>
      <c r="H148" s="90"/>
      <c r="I148" s="90"/>
      <c r="J148" s="90"/>
      <c r="K148" s="90"/>
      <c r="O148" s="359"/>
    </row>
    <row r="149" spans="1:15" s="360" customFormat="1" ht="13.2">
      <c r="A149" s="1161" t="s">
        <v>893</v>
      </c>
      <c r="B149" s="1161"/>
      <c r="C149" s="1161"/>
      <c r="D149" s="1161"/>
      <c r="E149" s="1161"/>
      <c r="F149" s="1161"/>
      <c r="G149" s="90"/>
      <c r="H149" s="90"/>
      <c r="I149" s="90"/>
      <c r="J149" s="90"/>
      <c r="K149" s="90"/>
      <c r="O149" s="359"/>
    </row>
    <row r="150" spans="1:15" s="360" customFormat="1" ht="13.2">
      <c r="A150" s="1158" t="s">
        <v>894</v>
      </c>
      <c r="B150" s="1158"/>
      <c r="C150" s="370">
        <v>14188</v>
      </c>
      <c r="D150" s="370">
        <v>4477</v>
      </c>
      <c r="E150" s="370">
        <v>23464</v>
      </c>
      <c r="F150" s="370">
        <v>807</v>
      </c>
      <c r="G150" s="90"/>
      <c r="H150" s="90"/>
      <c r="I150" s="90"/>
      <c r="J150" s="90"/>
      <c r="K150" s="90"/>
      <c r="O150" s="359"/>
    </row>
    <row r="151" spans="1:15" s="360" customFormat="1" ht="13.2">
      <c r="A151" s="1158" t="s">
        <v>895</v>
      </c>
      <c r="B151" s="1158"/>
      <c r="C151" s="370">
        <v>13481</v>
      </c>
      <c r="D151" s="370">
        <v>4532</v>
      </c>
      <c r="E151" s="370">
        <v>39899</v>
      </c>
      <c r="F151" s="370">
        <v>849</v>
      </c>
      <c r="G151" s="90"/>
      <c r="H151" s="90"/>
      <c r="I151" s="90"/>
      <c r="J151" s="90"/>
      <c r="K151" s="90"/>
      <c r="O151" s="359"/>
    </row>
    <row r="152" spans="1:15" s="360" customFormat="1" ht="13.2">
      <c r="A152" s="1161" t="s">
        <v>896</v>
      </c>
      <c r="B152" s="1161"/>
      <c r="C152" s="371">
        <v>707</v>
      </c>
      <c r="D152" s="371">
        <v>-55</v>
      </c>
      <c r="E152" s="371">
        <v>-16435</v>
      </c>
      <c r="F152" s="371">
        <v>-42</v>
      </c>
      <c r="G152" s="90"/>
      <c r="H152" s="90"/>
      <c r="I152" s="90"/>
      <c r="J152" s="90"/>
      <c r="K152" s="90"/>
      <c r="O152" s="359"/>
    </row>
    <row r="153" spans="1:15" s="360" customFormat="1" ht="13.2" customHeight="1">
      <c r="A153" s="590" t="s">
        <v>897</v>
      </c>
      <c r="B153" s="591"/>
      <c r="C153" s="591"/>
      <c r="D153" s="591"/>
      <c r="E153" s="591"/>
      <c r="F153" s="404"/>
      <c r="G153" s="90"/>
      <c r="H153" s="90"/>
      <c r="I153" s="90"/>
      <c r="J153" s="90"/>
      <c r="K153" s="90"/>
      <c r="O153" s="359"/>
    </row>
    <row r="154" spans="1:15" s="360" customFormat="1" ht="15.6">
      <c r="A154" s="1158" t="s">
        <v>898</v>
      </c>
      <c r="B154" s="1158"/>
      <c r="C154" s="370">
        <v>-170</v>
      </c>
      <c r="D154" s="370">
        <v>272</v>
      </c>
      <c r="E154" s="370">
        <v>12799</v>
      </c>
      <c r="F154" s="370" t="s">
        <v>1142</v>
      </c>
      <c r="G154" s="90"/>
      <c r="H154" s="90"/>
      <c r="I154" s="90"/>
      <c r="J154" s="90"/>
      <c r="K154" s="90"/>
      <c r="O154" s="359"/>
    </row>
    <row r="155" spans="1:15" s="360" customFormat="1" ht="32.700000000000003" customHeight="1">
      <c r="A155" s="1157" t="s">
        <v>899</v>
      </c>
      <c r="B155" s="1157"/>
      <c r="C155" s="370">
        <v>9</v>
      </c>
      <c r="D155" s="370">
        <v>3</v>
      </c>
      <c r="E155" s="370">
        <v>140</v>
      </c>
      <c r="F155" s="370">
        <v>-2</v>
      </c>
      <c r="G155" s="90"/>
      <c r="H155" s="90"/>
      <c r="I155" s="90"/>
      <c r="J155" s="90"/>
      <c r="K155" s="90"/>
      <c r="O155" s="359"/>
    </row>
    <row r="156" spans="1:15" s="360" customFormat="1" ht="15.6">
      <c r="A156" s="1158" t="s">
        <v>900</v>
      </c>
      <c r="B156" s="1158"/>
      <c r="C156" s="370">
        <v>210</v>
      </c>
      <c r="D156" s="370">
        <v>37</v>
      </c>
      <c r="E156" s="370">
        <v>3495</v>
      </c>
      <c r="F156" s="370" t="s">
        <v>1142</v>
      </c>
      <c r="G156" s="90"/>
      <c r="H156" s="90"/>
      <c r="I156" s="90"/>
      <c r="J156" s="90"/>
      <c r="K156" s="90"/>
      <c r="O156" s="359"/>
    </row>
    <row r="157" spans="1:15" s="360" customFormat="1" ht="29.7" customHeight="1">
      <c r="A157" s="1157" t="s">
        <v>901</v>
      </c>
      <c r="B157" s="1157"/>
      <c r="C157" s="370">
        <v>-755</v>
      </c>
      <c r="D157" s="370">
        <v>-258</v>
      </c>
      <c r="E157" s="370" t="s">
        <v>1143</v>
      </c>
      <c r="F157" s="370">
        <v>44</v>
      </c>
      <c r="G157" s="90"/>
      <c r="H157" s="90"/>
      <c r="I157" s="90"/>
      <c r="J157" s="90"/>
      <c r="K157" s="90"/>
      <c r="O157" s="359"/>
    </row>
    <row r="158" spans="1:15" s="360" customFormat="1" ht="15.6">
      <c r="A158" s="1158" t="s">
        <v>902</v>
      </c>
      <c r="B158" s="1158"/>
      <c r="C158" s="370">
        <v>-1</v>
      </c>
      <c r="D158" s="370">
        <v>0</v>
      </c>
      <c r="E158" s="370">
        <v>0</v>
      </c>
      <c r="F158" s="370">
        <v>-1</v>
      </c>
      <c r="G158" s="90"/>
      <c r="H158" s="90"/>
      <c r="I158" s="90"/>
      <c r="J158" s="90"/>
      <c r="K158" s="90"/>
      <c r="O158" s="359"/>
    </row>
    <row r="159" spans="1:15" s="360" customFormat="1" ht="13.2">
      <c r="A159" s="1159" t="s">
        <v>903</v>
      </c>
      <c r="B159" s="1159"/>
      <c r="C159" s="589">
        <v>0</v>
      </c>
      <c r="D159" s="589">
        <v>0</v>
      </c>
      <c r="E159" s="589">
        <v>0</v>
      </c>
      <c r="F159" s="589">
        <v>0</v>
      </c>
      <c r="G159" s="829"/>
      <c r="H159" s="90"/>
      <c r="I159" s="90"/>
      <c r="J159" s="90"/>
      <c r="K159" s="90"/>
      <c r="O159" s="359"/>
    </row>
    <row r="160" spans="1:15" s="360" customFormat="1" ht="13.2">
      <c r="A160" s="90"/>
      <c r="B160" s="357"/>
      <c r="C160" s="90"/>
      <c r="D160" s="90"/>
      <c r="E160" s="90"/>
      <c r="F160" s="90"/>
      <c r="G160" s="90"/>
      <c r="H160" s="90"/>
      <c r="I160" s="90"/>
      <c r="J160" s="90"/>
      <c r="K160" s="90"/>
      <c r="O160" s="359"/>
    </row>
    <row r="161" spans="1:15" s="360" customFormat="1" ht="13.2">
      <c r="A161" s="4" t="s">
        <v>887</v>
      </c>
      <c r="B161" s="4"/>
      <c r="C161" s="4"/>
      <c r="D161" s="4"/>
      <c r="E161" s="4"/>
      <c r="F161" s="4"/>
      <c r="G161" s="90"/>
      <c r="H161" s="90"/>
      <c r="I161" s="90"/>
      <c r="J161" s="90"/>
      <c r="K161" s="90"/>
      <c r="O161" s="359"/>
    </row>
    <row r="162" spans="1:15" s="360" customFormat="1" ht="13.2">
      <c r="A162" s="1153" t="s">
        <v>888</v>
      </c>
      <c r="B162" s="1153"/>
      <c r="C162" s="1153"/>
      <c r="D162" s="1153"/>
      <c r="E162" s="1153"/>
      <c r="F162" s="1153"/>
      <c r="G162" s="90"/>
      <c r="H162" s="90"/>
      <c r="I162" s="90"/>
      <c r="J162" s="90"/>
      <c r="K162" s="90"/>
      <c r="O162" s="359"/>
    </row>
    <row r="163" spans="1:15" s="360" customFormat="1" ht="79.2">
      <c r="A163" s="1160"/>
      <c r="B163" s="1160"/>
      <c r="C163" s="364" t="s">
        <v>889</v>
      </c>
      <c r="D163" s="364" t="s">
        <v>890</v>
      </c>
      <c r="E163" s="364" t="s">
        <v>891</v>
      </c>
      <c r="F163" s="364" t="s">
        <v>892</v>
      </c>
      <c r="G163" s="90"/>
      <c r="H163" s="90"/>
      <c r="I163" s="90"/>
      <c r="J163" s="90"/>
      <c r="K163" s="90"/>
      <c r="O163" s="359"/>
    </row>
    <row r="164" spans="1:15" s="360" customFormat="1" ht="13.2">
      <c r="A164" s="1161" t="s">
        <v>893</v>
      </c>
      <c r="B164" s="1161"/>
      <c r="C164" s="1161"/>
      <c r="D164" s="1161"/>
      <c r="E164" s="1161"/>
      <c r="F164" s="1161"/>
      <c r="G164" s="90"/>
      <c r="H164" s="90"/>
      <c r="I164" s="90"/>
      <c r="J164" s="90"/>
      <c r="K164" s="90"/>
      <c r="O164" s="359"/>
    </row>
    <row r="165" spans="1:15" s="360" customFormat="1" ht="13.2">
      <c r="A165" s="1158" t="s">
        <v>894</v>
      </c>
      <c r="B165" s="1158"/>
      <c r="C165" s="370">
        <v>9175.904267164311</v>
      </c>
      <c r="D165" s="370">
        <v>-967.37108196336567</v>
      </c>
      <c r="E165" s="370">
        <v>20993.667010083504</v>
      </c>
      <c r="F165" s="370">
        <v>177.57273792359999</v>
      </c>
      <c r="G165" s="90"/>
      <c r="H165" s="90"/>
      <c r="I165" s="90"/>
      <c r="J165" s="90"/>
      <c r="K165" s="90"/>
      <c r="O165" s="359"/>
    </row>
    <row r="166" spans="1:15" s="360" customFormat="1" ht="13.2">
      <c r="A166" s="1158" t="s">
        <v>895</v>
      </c>
      <c r="B166" s="1158"/>
      <c r="C166" s="370">
        <v>8947.7039678515248</v>
      </c>
      <c r="D166" s="370">
        <v>-1136.4669432604589</v>
      </c>
      <c r="E166" s="370">
        <v>35533.895728973461</v>
      </c>
      <c r="F166" s="370">
        <v>232.76538371999999</v>
      </c>
      <c r="G166" s="90"/>
      <c r="H166" s="90"/>
      <c r="I166" s="90"/>
      <c r="J166" s="90"/>
      <c r="K166" s="90"/>
      <c r="O166" s="359"/>
    </row>
    <row r="167" spans="1:15" s="360" customFormat="1" ht="13.2">
      <c r="A167" s="1161" t="s">
        <v>896</v>
      </c>
      <c r="B167" s="1161"/>
      <c r="C167" s="371">
        <f>C165-C166</f>
        <v>228.20029931278623</v>
      </c>
      <c r="D167" s="371">
        <f>D165-D166</f>
        <v>169.09586129709328</v>
      </c>
      <c r="E167" s="371">
        <f>E165-E166</f>
        <v>-14540.228718889957</v>
      </c>
      <c r="F167" s="371">
        <f>F165-F166</f>
        <v>-55.192645796400001</v>
      </c>
      <c r="G167" s="90"/>
      <c r="H167" s="90"/>
      <c r="I167" s="90"/>
      <c r="J167" s="90"/>
      <c r="K167" s="90"/>
      <c r="O167" s="359"/>
    </row>
    <row r="168" spans="1:15" s="360" customFormat="1" ht="13.2" customHeight="1">
      <c r="A168" s="590" t="s">
        <v>897</v>
      </c>
      <c r="B168" s="591"/>
      <c r="C168" s="591"/>
      <c r="D168" s="591"/>
      <c r="E168" s="591"/>
      <c r="F168" s="404"/>
      <c r="G168" s="90"/>
      <c r="H168" s="90"/>
      <c r="I168" s="90"/>
      <c r="J168" s="90"/>
      <c r="K168" s="90"/>
      <c r="O168" s="359"/>
    </row>
    <row r="169" spans="1:15" s="360" customFormat="1" ht="15.6">
      <c r="A169" s="1158" t="s">
        <v>898</v>
      </c>
      <c r="B169" s="1158"/>
      <c r="C169" s="370">
        <v>-107.51828597474572</v>
      </c>
      <c r="D169" s="370">
        <v>-95.285258584279433</v>
      </c>
      <c r="E169" s="370">
        <v>12546.18496485672</v>
      </c>
      <c r="F169" s="370">
        <v>0</v>
      </c>
      <c r="G169" s="90"/>
      <c r="H169" s="90"/>
      <c r="I169" s="90"/>
      <c r="J169" s="90"/>
      <c r="K169" s="90"/>
      <c r="O169" s="359"/>
    </row>
    <row r="170" spans="1:15" s="360" customFormat="1" ht="32.700000000000003" customHeight="1">
      <c r="A170" s="1157" t="s">
        <v>899</v>
      </c>
      <c r="B170" s="1157"/>
      <c r="C170" s="370">
        <v>-26.282737083394668</v>
      </c>
      <c r="D170" s="370">
        <v>-27.628529843097894</v>
      </c>
      <c r="E170" s="370">
        <v>-163.4975690326296</v>
      </c>
      <c r="F170" s="370">
        <v>6.8226436394754808</v>
      </c>
      <c r="G170" s="90"/>
      <c r="H170" s="90"/>
      <c r="I170" s="90"/>
      <c r="J170" s="90"/>
      <c r="K170" s="90"/>
      <c r="O170" s="359"/>
    </row>
    <row r="171" spans="1:15" s="360" customFormat="1" ht="15.6">
      <c r="A171" s="1158" t="s">
        <v>900</v>
      </c>
      <c r="B171" s="1158"/>
      <c r="C171" s="370">
        <v>141.86079791785002</v>
      </c>
      <c r="D171" s="370">
        <v>-135.83797878204228</v>
      </c>
      <c r="E171" s="370">
        <v>1651.1239118091901</v>
      </c>
      <c r="F171" s="370">
        <v>0</v>
      </c>
      <c r="G171" s="90"/>
      <c r="H171" s="90"/>
      <c r="I171" s="90"/>
      <c r="J171" s="90"/>
      <c r="K171" s="90"/>
      <c r="O171" s="359"/>
    </row>
    <row r="172" spans="1:15" s="360" customFormat="1" ht="29.7" customHeight="1">
      <c r="A172" s="1157" t="s">
        <v>901</v>
      </c>
      <c r="B172" s="1157"/>
      <c r="C172" s="370">
        <v>-233.87033202998458</v>
      </c>
      <c r="D172" s="370">
        <v>92.706123436613709</v>
      </c>
      <c r="E172" s="370">
        <v>-1.4069609999999999</v>
      </c>
      <c r="F172" s="370">
        <v>48.267672102923122</v>
      </c>
      <c r="G172" s="90"/>
      <c r="H172" s="90"/>
      <c r="I172" s="90"/>
      <c r="J172" s="90"/>
      <c r="K172" s="90"/>
      <c r="O172" s="359"/>
    </row>
    <row r="173" spans="1:15" s="360" customFormat="1" ht="15.6">
      <c r="A173" s="1158" t="s">
        <v>902</v>
      </c>
      <c r="B173" s="1158"/>
      <c r="C173" s="370">
        <v>-2.3897421425109804</v>
      </c>
      <c r="D173" s="370">
        <v>-3.0502175242869929</v>
      </c>
      <c r="E173" s="370">
        <v>0.24809084931384087</v>
      </c>
      <c r="F173" s="370">
        <v>0.12420748544697791</v>
      </c>
      <c r="G173" s="90"/>
      <c r="H173" s="90"/>
      <c r="I173" s="90"/>
      <c r="J173" s="90"/>
      <c r="K173" s="90"/>
      <c r="O173" s="359"/>
    </row>
    <row r="174" spans="1:15" s="360" customFormat="1" ht="13.2">
      <c r="A174" s="1159" t="s">
        <v>903</v>
      </c>
      <c r="B174" s="1159"/>
      <c r="C174" s="589">
        <f>SUM(C167:C173)</f>
        <v>3.1485924978369439E-13</v>
      </c>
      <c r="D174" s="589">
        <f t="shared" ref="D174:F174" si="5">SUM(D167:D173)</f>
        <v>3.8324898810060404E-13</v>
      </c>
      <c r="E174" s="589">
        <f t="shared" si="5"/>
        <v>-507.57628140736256</v>
      </c>
      <c r="F174" s="589">
        <f t="shared" si="5"/>
        <v>2.1877431445578743E-2</v>
      </c>
      <c r="G174" s="90"/>
      <c r="H174" s="90"/>
      <c r="I174" s="90"/>
      <c r="J174" s="90"/>
      <c r="K174" s="90"/>
      <c r="O174" s="359"/>
    </row>
    <row r="175" spans="1:15" s="360" customFormat="1" ht="13.2">
      <c r="A175" s="90"/>
      <c r="B175" s="357"/>
      <c r="C175" s="90"/>
      <c r="D175" s="90"/>
      <c r="E175" s="90"/>
      <c r="F175" s="90"/>
      <c r="G175" s="90"/>
      <c r="H175" s="90"/>
      <c r="I175" s="90"/>
      <c r="J175" s="90"/>
      <c r="K175" s="90"/>
      <c r="O175" s="359"/>
    </row>
    <row r="176" spans="1:15" s="90" customFormat="1" ht="13.2">
      <c r="A176" s="4" t="s">
        <v>887</v>
      </c>
      <c r="B176" s="4"/>
      <c r="C176" s="4"/>
      <c r="D176" s="4"/>
      <c r="E176" s="4"/>
      <c r="F176" s="4"/>
      <c r="O176" s="361"/>
    </row>
    <row r="177" spans="1:15" s="90" customFormat="1" ht="13.2">
      <c r="A177" s="1153" t="s">
        <v>886</v>
      </c>
      <c r="B177" s="1153"/>
      <c r="C177" s="1153"/>
      <c r="D177" s="1153"/>
      <c r="E177" s="1153"/>
      <c r="F177" s="1153"/>
      <c r="G177" s="4"/>
      <c r="H177" s="4"/>
      <c r="I177" s="4"/>
      <c r="O177" s="361"/>
    </row>
    <row r="178" spans="1:15" s="90" customFormat="1" ht="79.2">
      <c r="A178" s="1160"/>
      <c r="B178" s="1160"/>
      <c r="C178" s="364" t="s">
        <v>889</v>
      </c>
      <c r="D178" s="364" t="s">
        <v>890</v>
      </c>
      <c r="E178" s="364" t="s">
        <v>891</v>
      </c>
      <c r="F178" s="364" t="s">
        <v>892</v>
      </c>
      <c r="G178" s="192"/>
      <c r="H178" s="192"/>
      <c r="O178" s="359"/>
    </row>
    <row r="179" spans="1:15" s="90" customFormat="1" ht="13.2">
      <c r="A179" s="1161" t="s">
        <v>893</v>
      </c>
      <c r="B179" s="1161"/>
      <c r="C179" s="1161"/>
      <c r="D179" s="1161"/>
      <c r="E179" s="1161"/>
      <c r="F179" s="1161"/>
      <c r="O179" s="359"/>
    </row>
    <row r="180" spans="1:15" s="90" customFormat="1" ht="13.2">
      <c r="A180" s="1158" t="s">
        <v>894</v>
      </c>
      <c r="B180" s="1158"/>
      <c r="C180" s="370">
        <v>11960.505730941093</v>
      </c>
      <c r="D180" s="370">
        <v>-672.20226749851815</v>
      </c>
      <c r="E180" s="370">
        <v>19378.512637838448</v>
      </c>
      <c r="F180" s="370">
        <v>604.58811126900002</v>
      </c>
      <c r="O180" s="359"/>
    </row>
    <row r="181" spans="1:15" s="90" customFormat="1" ht="12.45" customHeight="1">
      <c r="A181" s="1158" t="s">
        <v>895</v>
      </c>
      <c r="B181" s="1158"/>
      <c r="C181" s="370">
        <v>11933.982706511108</v>
      </c>
      <c r="D181" s="370">
        <v>-467.84508311167718</v>
      </c>
      <c r="E181" s="370">
        <v>33411.152456435622</v>
      </c>
      <c r="F181" s="370">
        <v>594.31098699999995</v>
      </c>
      <c r="O181" s="359"/>
    </row>
    <row r="182" spans="1:15" s="90" customFormat="1" ht="13.2">
      <c r="A182" s="1161" t="s">
        <v>896</v>
      </c>
      <c r="B182" s="1161"/>
      <c r="C182" s="371">
        <v>26.523024429985526</v>
      </c>
      <c r="D182" s="371">
        <v>-204.35718438684097</v>
      </c>
      <c r="E182" s="371">
        <v>-14032.639818597174</v>
      </c>
      <c r="F182" s="371">
        <v>10.277124269000069</v>
      </c>
      <c r="O182" s="359"/>
    </row>
    <row r="183" spans="1:15" s="90" customFormat="1" ht="13.2">
      <c r="A183" s="1175" t="s">
        <v>897</v>
      </c>
      <c r="B183" s="1176"/>
      <c r="C183" s="1176"/>
      <c r="D183" s="1176"/>
      <c r="E183" s="1176"/>
      <c r="F183" s="1177"/>
      <c r="O183" s="359"/>
    </row>
    <row r="184" spans="1:15" s="90" customFormat="1" ht="15.6">
      <c r="A184" s="1158" t="s">
        <v>898</v>
      </c>
      <c r="B184" s="1158"/>
      <c r="C184" s="370">
        <v>-1.4902210230446551</v>
      </c>
      <c r="D184" s="370">
        <v>336.829755981613</v>
      </c>
      <c r="E184" s="370">
        <v>12546.18496485672</v>
      </c>
      <c r="F184" s="370">
        <v>0</v>
      </c>
      <c r="O184" s="359"/>
    </row>
    <row r="185" spans="1:15" s="359" customFormat="1" ht="13.2">
      <c r="A185" s="1157" t="s">
        <v>899</v>
      </c>
      <c r="B185" s="1157"/>
      <c r="C185" s="370">
        <v>1.9447308834988419</v>
      </c>
      <c r="D185" s="370">
        <v>-0.15613838221356227</v>
      </c>
      <c r="E185" s="370">
        <v>-163.4975690326296</v>
      </c>
      <c r="F185" s="370">
        <v>0</v>
      </c>
      <c r="G185" s="90"/>
      <c r="H185" s="90"/>
      <c r="I185" s="90"/>
      <c r="J185" s="90"/>
      <c r="K185" s="90"/>
    </row>
    <row r="186" spans="1:15" s="359" customFormat="1" ht="15.6">
      <c r="A186" s="1158" t="s">
        <v>900</v>
      </c>
      <c r="B186" s="1158"/>
      <c r="C186" s="370">
        <v>188.76802847976006</v>
      </c>
      <c r="D186" s="370">
        <v>-32.765483987910009</v>
      </c>
      <c r="E186" s="370">
        <v>1651.1239118091901</v>
      </c>
      <c r="F186" s="370">
        <v>0</v>
      </c>
      <c r="G186" s="90"/>
      <c r="H186" s="90"/>
      <c r="I186" s="90"/>
      <c r="J186" s="90"/>
      <c r="K186" s="90"/>
    </row>
    <row r="187" spans="1:15" s="359" customFormat="1" ht="13.2">
      <c r="A187" s="1157" t="s">
        <v>901</v>
      </c>
      <c r="B187" s="1157"/>
      <c r="C187" s="370">
        <v>-213.20947446517408</v>
      </c>
      <c r="D187" s="370">
        <v>-105.13201675275</v>
      </c>
      <c r="E187" s="370">
        <v>-1.4069609999999999</v>
      </c>
      <c r="F187" s="370">
        <v>-10.330030078504999</v>
      </c>
      <c r="G187" s="90"/>
      <c r="H187" s="90"/>
      <c r="I187" s="90"/>
      <c r="J187" s="90"/>
      <c r="K187" s="90"/>
    </row>
    <row r="188" spans="1:15" s="359" customFormat="1" ht="15.6">
      <c r="A188" s="1158" t="s">
        <v>902</v>
      </c>
      <c r="B188" s="1158"/>
      <c r="C188" s="370">
        <v>-2.5360883050247578</v>
      </c>
      <c r="D188" s="370">
        <v>5.5810675281005686</v>
      </c>
      <c r="E188" s="370">
        <v>0.24809084931384087</v>
      </c>
      <c r="F188" s="370">
        <v>0</v>
      </c>
      <c r="G188" s="90"/>
      <c r="H188" s="90"/>
      <c r="I188" s="90"/>
      <c r="J188" s="90"/>
      <c r="K188" s="90"/>
    </row>
    <row r="189" spans="1:15" s="359" customFormat="1" ht="13.2">
      <c r="A189" s="1159" t="s">
        <v>903</v>
      </c>
      <c r="B189" s="1159"/>
      <c r="C189" s="371">
        <v>9.2814644858663087E-13</v>
      </c>
      <c r="D189" s="371">
        <v>-9.7344354799133725E-13</v>
      </c>
      <c r="E189" s="371">
        <v>1.2618885420845688E-2</v>
      </c>
      <c r="F189" s="371">
        <v>-5.2905809504929735E-2</v>
      </c>
      <c r="G189" s="90"/>
      <c r="H189" s="90"/>
      <c r="I189" s="90"/>
      <c r="J189" s="90"/>
      <c r="K189" s="90"/>
    </row>
    <row r="190" spans="1:15" s="359" customFormat="1" ht="34.200000000000003" customHeight="1">
      <c r="A190" s="924" t="s">
        <v>904</v>
      </c>
      <c r="B190" s="924"/>
      <c r="C190" s="924"/>
      <c r="D190" s="924"/>
      <c r="E190" s="924"/>
      <c r="F190" s="924"/>
      <c r="G190" s="924"/>
      <c r="H190" s="90"/>
      <c r="I190" s="90"/>
      <c r="J190" s="90"/>
      <c r="K190" s="90"/>
    </row>
    <row r="191" spans="1:15" s="359" customFormat="1" ht="46.2" customHeight="1">
      <c r="A191" s="924" t="s">
        <v>905</v>
      </c>
      <c r="B191" s="924"/>
      <c r="C191" s="924"/>
      <c r="D191" s="924"/>
      <c r="E191" s="924"/>
      <c r="F191" s="924"/>
      <c r="G191" s="924"/>
      <c r="H191" s="90"/>
      <c r="I191" s="90"/>
      <c r="J191" s="90"/>
      <c r="K191" s="90"/>
    </row>
    <row r="192" spans="1:15" s="359" customFormat="1" ht="33.6" customHeight="1">
      <c r="A192" s="924" t="s">
        <v>906</v>
      </c>
      <c r="B192" s="924"/>
      <c r="C192" s="924"/>
      <c r="D192" s="924"/>
      <c r="E192" s="924"/>
      <c r="F192" s="924"/>
      <c r="G192" s="924"/>
      <c r="H192" s="90"/>
      <c r="I192" s="90"/>
      <c r="J192" s="90"/>
      <c r="K192" s="90"/>
    </row>
    <row r="193" spans="1:13" s="359" customFormat="1" ht="33.6" customHeight="1">
      <c r="A193" s="924" t="s">
        <v>907</v>
      </c>
      <c r="B193" s="924"/>
      <c r="C193" s="924"/>
      <c r="D193" s="924"/>
      <c r="E193" s="924"/>
      <c r="F193" s="924"/>
      <c r="G193" s="924"/>
      <c r="H193" s="90"/>
      <c r="I193" s="90"/>
      <c r="J193" s="90"/>
      <c r="K193" s="90"/>
    </row>
    <row r="194" spans="1:13" s="359" customFormat="1" ht="13.2">
      <c r="A194" s="924" t="s">
        <v>908</v>
      </c>
      <c r="B194" s="924"/>
      <c r="C194" s="924"/>
      <c r="D194" s="924"/>
      <c r="E194" s="924"/>
      <c r="F194" s="924"/>
      <c r="G194" s="924"/>
      <c r="H194" s="90"/>
      <c r="I194" s="90"/>
      <c r="J194" s="90"/>
      <c r="K194" s="90"/>
    </row>
    <row r="195" spans="1:13" s="359" customFormat="1" ht="13.2">
      <c r="A195" s="339"/>
      <c r="B195" s="339"/>
      <c r="C195" s="339"/>
      <c r="D195" s="339"/>
      <c r="E195" s="339"/>
      <c r="F195" s="339"/>
      <c r="G195" s="339"/>
      <c r="H195" s="90"/>
      <c r="I195" s="90"/>
      <c r="J195" s="90"/>
      <c r="K195" s="90"/>
    </row>
    <row r="196" spans="1:13" s="359" customFormat="1" ht="13.2">
      <c r="A196" s="4" t="s">
        <v>1140</v>
      </c>
      <c r="B196" s="357"/>
      <c r="C196" s="90"/>
      <c r="D196" s="90"/>
      <c r="E196" s="90"/>
      <c r="F196" s="90"/>
      <c r="G196" s="90"/>
      <c r="H196" s="90"/>
      <c r="I196" s="90"/>
      <c r="J196" s="90"/>
      <c r="K196" s="90"/>
    </row>
    <row r="197" spans="1:13" s="359" customFormat="1" ht="13.2">
      <c r="A197" s="1150" t="s">
        <v>482</v>
      </c>
      <c r="B197" s="1112" t="s">
        <v>910</v>
      </c>
      <c r="C197" s="1048" t="s">
        <v>911</v>
      </c>
      <c r="D197" s="1151"/>
      <c r="E197" s="1151"/>
      <c r="F197" s="1151"/>
      <c r="G197" s="1151"/>
      <c r="H197" s="1151"/>
      <c r="I197" s="1151"/>
      <c r="J197" s="1151"/>
      <c r="K197" s="1151"/>
      <c r="L197" s="1151"/>
      <c r="M197" s="1049"/>
    </row>
    <row r="198" spans="1:13" s="359" customFormat="1" ht="52.8">
      <c r="A198" s="1150"/>
      <c r="B198" s="1112"/>
      <c r="C198" s="54" t="s">
        <v>912</v>
      </c>
      <c r="D198" s="54" t="s">
        <v>913</v>
      </c>
      <c r="E198" s="54" t="s">
        <v>600</v>
      </c>
      <c r="F198" s="54" t="s">
        <v>914</v>
      </c>
      <c r="G198" s="54" t="s">
        <v>915</v>
      </c>
      <c r="H198" s="54" t="s">
        <v>916</v>
      </c>
      <c r="I198" s="54" t="s">
        <v>917</v>
      </c>
      <c r="J198" s="54" t="s">
        <v>918</v>
      </c>
      <c r="K198" s="54" t="s">
        <v>919</v>
      </c>
      <c r="L198" s="54" t="s">
        <v>920</v>
      </c>
      <c r="M198" s="54" t="s">
        <v>56</v>
      </c>
    </row>
    <row r="199" spans="1:13" s="359" customFormat="1" ht="26.4">
      <c r="A199" s="1146" t="s">
        <v>921</v>
      </c>
      <c r="B199" s="81" t="s">
        <v>922</v>
      </c>
      <c r="C199" s="693"/>
      <c r="D199" s="693"/>
      <c r="E199" s="693"/>
      <c r="F199" s="693"/>
      <c r="G199" s="693"/>
      <c r="H199" s="693"/>
      <c r="I199" s="693"/>
      <c r="J199" s="693"/>
      <c r="K199" s="693"/>
      <c r="L199" s="693" t="s">
        <v>923</v>
      </c>
      <c r="M199" s="698"/>
    </row>
    <row r="200" spans="1:13" s="359" customFormat="1" ht="26.4">
      <c r="A200" s="1146"/>
      <c r="B200" s="81" t="s">
        <v>924</v>
      </c>
      <c r="C200" s="393"/>
      <c r="D200" s="393"/>
      <c r="E200" s="393"/>
      <c r="F200" s="393"/>
      <c r="G200" s="393"/>
      <c r="H200" s="393"/>
      <c r="I200" s="393"/>
      <c r="J200" s="393"/>
      <c r="K200" s="393"/>
      <c r="L200" s="393" t="s">
        <v>923</v>
      </c>
      <c r="M200" s="699"/>
    </row>
    <row r="201" spans="1:13" s="359" customFormat="1" ht="13.2">
      <c r="A201" s="1146" t="s">
        <v>477</v>
      </c>
      <c r="B201" s="81" t="s">
        <v>925</v>
      </c>
      <c r="C201" s="393"/>
      <c r="D201" s="393"/>
      <c r="E201" s="393"/>
      <c r="F201" s="393"/>
      <c r="G201" s="393"/>
      <c r="H201" s="393"/>
      <c r="I201" s="393"/>
      <c r="J201" s="393"/>
      <c r="K201" s="393"/>
      <c r="L201" s="393" t="s">
        <v>923</v>
      </c>
      <c r="M201" s="699"/>
    </row>
    <row r="202" spans="1:13" s="359" customFormat="1" ht="13.2">
      <c r="A202" s="1146"/>
      <c r="B202" s="81" t="s">
        <v>926</v>
      </c>
      <c r="C202" s="393"/>
      <c r="D202" s="393"/>
      <c r="E202" s="393" t="s">
        <v>923</v>
      </c>
      <c r="F202" s="393"/>
      <c r="G202" s="393"/>
      <c r="H202" s="393"/>
      <c r="I202" s="393"/>
      <c r="J202" s="393"/>
      <c r="K202" s="393"/>
      <c r="L202" s="393"/>
      <c r="M202" s="699"/>
    </row>
    <row r="203" spans="1:13" s="359" customFormat="1" ht="12.45" customHeight="1">
      <c r="A203" s="1146" t="s">
        <v>872</v>
      </c>
      <c r="B203" s="81" t="s">
        <v>927</v>
      </c>
      <c r="C203" s="393"/>
      <c r="D203" s="393"/>
      <c r="E203" s="393"/>
      <c r="F203" s="598"/>
      <c r="G203" s="393"/>
      <c r="H203" s="393"/>
      <c r="I203" s="393"/>
      <c r="J203" s="393" t="s">
        <v>923</v>
      </c>
      <c r="K203" s="393"/>
      <c r="L203" s="393"/>
      <c r="M203" s="699"/>
    </row>
    <row r="204" spans="1:13" s="359" customFormat="1" ht="12.45" customHeight="1">
      <c r="A204" s="1146"/>
      <c r="B204" s="81" t="s">
        <v>928</v>
      </c>
      <c r="C204" s="393"/>
      <c r="D204" s="393"/>
      <c r="E204" s="393"/>
      <c r="F204" s="393"/>
      <c r="G204" s="393"/>
      <c r="H204" s="393"/>
      <c r="I204" s="393" t="s">
        <v>923</v>
      </c>
      <c r="J204" s="393"/>
      <c r="K204" s="393"/>
      <c r="L204" s="393"/>
      <c r="M204" s="699"/>
    </row>
    <row r="205" spans="1:13" s="359" customFormat="1" ht="26.4">
      <c r="A205" s="393" t="s">
        <v>929</v>
      </c>
      <c r="B205" s="81" t="s">
        <v>930</v>
      </c>
      <c r="C205" s="393"/>
      <c r="D205" s="393"/>
      <c r="E205" s="393"/>
      <c r="F205" s="393"/>
      <c r="G205" s="393"/>
      <c r="H205" s="393"/>
      <c r="I205" s="393"/>
      <c r="J205" s="393"/>
      <c r="K205" s="393"/>
      <c r="L205" s="393" t="s">
        <v>923</v>
      </c>
      <c r="M205" s="699"/>
    </row>
    <row r="206" spans="1:13" s="359" customFormat="1" ht="26.4">
      <c r="A206" s="1146" t="s">
        <v>931</v>
      </c>
      <c r="B206" s="81" t="s">
        <v>932</v>
      </c>
      <c r="C206" s="393"/>
      <c r="D206" s="393"/>
      <c r="E206" s="393"/>
      <c r="F206" s="393"/>
      <c r="G206" s="393"/>
      <c r="H206" s="393"/>
      <c r="I206" s="393"/>
      <c r="J206" s="393"/>
      <c r="K206" s="393"/>
      <c r="L206" s="393" t="s">
        <v>923</v>
      </c>
      <c r="M206" s="699"/>
    </row>
    <row r="207" spans="1:13" s="359" customFormat="1" ht="13.2">
      <c r="A207" s="1146"/>
      <c r="B207" s="81" t="s">
        <v>933</v>
      </c>
      <c r="C207" s="393"/>
      <c r="D207" s="393"/>
      <c r="E207" s="393"/>
      <c r="F207" s="393"/>
      <c r="G207" s="393"/>
      <c r="H207" s="393"/>
      <c r="I207" s="393"/>
      <c r="J207" s="393"/>
      <c r="K207" s="393"/>
      <c r="L207" s="393" t="s">
        <v>923</v>
      </c>
      <c r="M207" s="699"/>
    </row>
    <row r="208" spans="1:13" s="359" customFormat="1" ht="13.2">
      <c r="A208" s="1146" t="s">
        <v>934</v>
      </c>
      <c r="B208" s="81" t="s">
        <v>935</v>
      </c>
      <c r="C208" s="393"/>
      <c r="D208" s="393"/>
      <c r="E208" s="393"/>
      <c r="F208" s="393"/>
      <c r="G208" s="393"/>
      <c r="H208" s="393"/>
      <c r="I208" s="393"/>
      <c r="J208" s="393"/>
      <c r="K208" s="393"/>
      <c r="L208" s="393" t="s">
        <v>923</v>
      </c>
      <c r="M208" s="699"/>
    </row>
    <row r="209" spans="1:15" s="359" customFormat="1" ht="13.2">
      <c r="A209" s="1146"/>
      <c r="B209" s="81" t="s">
        <v>936</v>
      </c>
      <c r="C209" s="393"/>
      <c r="D209" s="393"/>
      <c r="E209" s="393"/>
      <c r="F209" s="393"/>
      <c r="G209" s="393"/>
      <c r="H209" s="393"/>
      <c r="I209" s="393"/>
      <c r="J209" s="393"/>
      <c r="K209" s="393" t="s">
        <v>923</v>
      </c>
      <c r="L209" s="393"/>
      <c r="M209" s="699"/>
    </row>
    <row r="210" spans="1:15" s="359" customFormat="1" ht="12.45" customHeight="1">
      <c r="A210" s="1146"/>
      <c r="B210" s="81" t="s">
        <v>937</v>
      </c>
      <c r="C210" s="393"/>
      <c r="D210" s="393"/>
      <c r="E210" s="393"/>
      <c r="F210" s="393"/>
      <c r="G210" s="393"/>
      <c r="H210" s="393"/>
      <c r="I210" s="393"/>
      <c r="J210" s="393"/>
      <c r="K210" s="393"/>
      <c r="L210" s="393" t="s">
        <v>923</v>
      </c>
      <c r="M210" s="699"/>
    </row>
    <row r="211" spans="1:15" s="90" customFormat="1" ht="39.6">
      <c r="A211" s="1146" t="s">
        <v>273</v>
      </c>
      <c r="B211" s="81" t="s">
        <v>938</v>
      </c>
      <c r="C211" s="393"/>
      <c r="D211" s="393"/>
      <c r="E211" s="393"/>
      <c r="F211" s="393"/>
      <c r="G211" s="393"/>
      <c r="H211" s="393"/>
      <c r="I211" s="393"/>
      <c r="J211" s="393"/>
      <c r="K211" s="393" t="s">
        <v>923</v>
      </c>
      <c r="L211" s="393"/>
      <c r="M211" s="699"/>
      <c r="O211" s="359"/>
    </row>
    <row r="212" spans="1:15" s="90" customFormat="1" ht="39.6">
      <c r="A212" s="1146"/>
      <c r="B212" s="81" t="s">
        <v>939</v>
      </c>
      <c r="C212" s="393" t="s">
        <v>923</v>
      </c>
      <c r="D212" s="393"/>
      <c r="E212" s="393" t="s">
        <v>923</v>
      </c>
      <c r="F212" s="393"/>
      <c r="G212" s="393"/>
      <c r="H212" s="393"/>
      <c r="I212" s="393"/>
      <c r="J212" s="393"/>
      <c r="K212" s="393"/>
      <c r="L212" s="393"/>
      <c r="M212" s="699"/>
      <c r="O212" s="359"/>
    </row>
    <row r="213" spans="1:15" s="90" customFormat="1" ht="79.8">
      <c r="A213" s="1146"/>
      <c r="B213" s="81" t="s">
        <v>940</v>
      </c>
      <c r="C213" s="393" t="s">
        <v>923</v>
      </c>
      <c r="D213" s="393"/>
      <c r="E213" s="393"/>
      <c r="F213" s="393"/>
      <c r="G213" s="393"/>
      <c r="H213" s="393"/>
      <c r="I213" s="393"/>
      <c r="J213" s="393"/>
      <c r="K213" s="393"/>
      <c r="L213" s="393"/>
      <c r="M213" s="833" t="s">
        <v>1277</v>
      </c>
      <c r="O213" s="359"/>
    </row>
    <row r="214" spans="1:15" s="90" customFormat="1" ht="26.4">
      <c r="A214" s="1146"/>
      <c r="B214" s="81" t="s">
        <v>941</v>
      </c>
      <c r="C214" s="393"/>
      <c r="D214" s="393"/>
      <c r="E214" s="393"/>
      <c r="F214" s="393"/>
      <c r="G214" s="393"/>
      <c r="H214" s="393"/>
      <c r="I214" s="393"/>
      <c r="J214" s="393"/>
      <c r="K214" s="393" t="s">
        <v>923</v>
      </c>
      <c r="L214" s="393"/>
      <c r="M214" s="699"/>
      <c r="O214" s="359"/>
    </row>
    <row r="215" spans="1:15" s="90" customFormat="1" ht="26.4">
      <c r="A215" s="1146"/>
      <c r="B215" s="81" t="s">
        <v>942</v>
      </c>
      <c r="C215" s="393"/>
      <c r="D215" s="393"/>
      <c r="E215" s="393"/>
      <c r="F215" s="393"/>
      <c r="G215" s="393"/>
      <c r="H215" s="393" t="s">
        <v>923</v>
      </c>
      <c r="I215" s="393"/>
      <c r="J215" s="393"/>
      <c r="K215" s="393" t="s">
        <v>923</v>
      </c>
      <c r="L215" s="393"/>
      <c r="M215" s="699"/>
      <c r="O215" s="359"/>
    </row>
    <row r="216" spans="1:15" s="90" customFormat="1" ht="26.4">
      <c r="A216" s="1146"/>
      <c r="B216" s="81" t="s">
        <v>943</v>
      </c>
      <c r="C216" s="393"/>
      <c r="D216" s="393"/>
      <c r="E216" s="393"/>
      <c r="F216" s="393"/>
      <c r="G216" s="393"/>
      <c r="H216" s="393"/>
      <c r="I216" s="393"/>
      <c r="J216" s="393"/>
      <c r="K216" s="393"/>
      <c r="L216" s="393" t="s">
        <v>923</v>
      </c>
      <c r="M216" s="699"/>
      <c r="O216" s="359"/>
    </row>
    <row r="217" spans="1:15" s="90" customFormat="1" ht="25.2" customHeight="1">
      <c r="A217" s="1146"/>
      <c r="B217" s="81" t="s">
        <v>944</v>
      </c>
      <c r="C217" s="393" t="s">
        <v>923</v>
      </c>
      <c r="D217" s="393"/>
      <c r="E217" s="393"/>
      <c r="F217" s="393"/>
      <c r="G217" s="393"/>
      <c r="H217" s="393"/>
      <c r="I217" s="393"/>
      <c r="J217" s="393"/>
      <c r="K217" s="393"/>
      <c r="L217" s="393"/>
      <c r="M217" s="699"/>
      <c r="O217" s="362"/>
    </row>
    <row r="218" spans="1:15" s="90" customFormat="1" ht="26.4">
      <c r="A218" s="393" t="s">
        <v>474</v>
      </c>
      <c r="B218" s="81" t="s">
        <v>945</v>
      </c>
      <c r="C218" s="393"/>
      <c r="D218" s="393"/>
      <c r="E218" s="393"/>
      <c r="F218" s="393"/>
      <c r="G218" s="393"/>
      <c r="H218" s="393" t="s">
        <v>923</v>
      </c>
      <c r="I218" s="393"/>
      <c r="J218" s="393"/>
      <c r="K218" s="393"/>
      <c r="L218" s="393"/>
      <c r="M218" s="699"/>
      <c r="O218" s="359"/>
    </row>
    <row r="219" spans="1:15" s="90" customFormat="1" ht="25.2" customHeight="1">
      <c r="A219" s="393" t="s">
        <v>946</v>
      </c>
      <c r="B219" s="81" t="s">
        <v>947</v>
      </c>
      <c r="C219" s="393"/>
      <c r="D219" s="393"/>
      <c r="E219" s="393"/>
      <c r="F219" s="393"/>
      <c r="G219" s="393"/>
      <c r="H219" s="393"/>
      <c r="I219" s="393"/>
      <c r="J219" s="393"/>
      <c r="K219" s="393"/>
      <c r="L219" s="393" t="s">
        <v>923</v>
      </c>
      <c r="M219" s="699"/>
      <c r="O219" s="359"/>
    </row>
    <row r="220" spans="1:15" s="90" customFormat="1" ht="26.4">
      <c r="A220" s="393" t="s">
        <v>478</v>
      </c>
      <c r="B220" s="81" t="s">
        <v>948</v>
      </c>
      <c r="C220" s="393"/>
      <c r="D220" s="393"/>
      <c r="E220" s="393"/>
      <c r="F220" s="393"/>
      <c r="G220" s="393"/>
      <c r="H220" s="393"/>
      <c r="I220" s="393"/>
      <c r="J220" s="393"/>
      <c r="K220" s="393" t="s">
        <v>923</v>
      </c>
      <c r="L220" s="393"/>
      <c r="M220" s="699"/>
      <c r="O220" s="359"/>
    </row>
    <row r="221" spans="1:15" s="90" customFormat="1" ht="26.4">
      <c r="A221" s="393" t="s">
        <v>475</v>
      </c>
      <c r="B221" s="81" t="s">
        <v>949</v>
      </c>
      <c r="C221" s="393"/>
      <c r="D221" s="393" t="s">
        <v>923</v>
      </c>
      <c r="E221" s="393"/>
      <c r="F221" s="393"/>
      <c r="G221" s="393"/>
      <c r="H221" s="393"/>
      <c r="I221" s="393"/>
      <c r="J221" s="393"/>
      <c r="K221" s="393"/>
      <c r="L221" s="393"/>
      <c r="M221" s="699"/>
      <c r="O221" s="359"/>
    </row>
    <row r="222" spans="1:15" s="90" customFormat="1" ht="26.4">
      <c r="A222" s="1143" t="s">
        <v>479</v>
      </c>
      <c r="B222" s="81" t="s">
        <v>950</v>
      </c>
      <c r="C222" s="393"/>
      <c r="D222" s="393"/>
      <c r="E222" s="393"/>
      <c r="F222" s="393"/>
      <c r="G222" s="393"/>
      <c r="H222" s="393" t="s">
        <v>923</v>
      </c>
      <c r="I222" s="393"/>
      <c r="J222" s="393"/>
      <c r="K222" s="393"/>
      <c r="L222" s="393"/>
      <c r="M222" s="699"/>
      <c r="O222" s="359"/>
    </row>
    <row r="223" spans="1:15" s="90" customFormat="1" ht="26.4">
      <c r="A223" s="1144"/>
      <c r="B223" s="81" t="s">
        <v>951</v>
      </c>
      <c r="C223" s="393" t="s">
        <v>923</v>
      </c>
      <c r="D223" s="393"/>
      <c r="E223" s="393"/>
      <c r="F223" s="393"/>
      <c r="G223" s="393"/>
      <c r="H223" s="393"/>
      <c r="I223" s="393"/>
      <c r="J223" s="393"/>
      <c r="K223" s="393"/>
      <c r="L223" s="393"/>
      <c r="M223" s="699"/>
      <c r="O223" s="359"/>
    </row>
    <row r="224" spans="1:15" s="90" customFormat="1" ht="26.4">
      <c r="A224" s="1144"/>
      <c r="B224" s="81" t="s">
        <v>952</v>
      </c>
      <c r="C224" s="393"/>
      <c r="D224" s="393"/>
      <c r="E224" s="393"/>
      <c r="F224" s="393"/>
      <c r="G224" s="393"/>
      <c r="H224" s="393"/>
      <c r="I224" s="393"/>
      <c r="J224" s="393"/>
      <c r="K224" s="393" t="s">
        <v>923</v>
      </c>
      <c r="L224" s="393"/>
      <c r="M224" s="699"/>
      <c r="O224" s="359"/>
    </row>
    <row r="225" spans="1:15" s="90" customFormat="1" ht="26.4">
      <c r="A225" s="1144"/>
      <c r="B225" s="81" t="s">
        <v>953</v>
      </c>
      <c r="C225" s="393"/>
      <c r="D225" s="393"/>
      <c r="E225" s="393"/>
      <c r="F225" s="393"/>
      <c r="G225" s="393"/>
      <c r="H225" s="393"/>
      <c r="I225" s="393"/>
      <c r="J225" s="393"/>
      <c r="K225" s="393"/>
      <c r="L225" s="393" t="s">
        <v>923</v>
      </c>
      <c r="M225" s="699"/>
      <c r="O225" s="359"/>
    </row>
    <row r="226" spans="1:15" s="359" customFormat="1" ht="26.4">
      <c r="A226" s="1145"/>
      <c r="B226" s="81" t="s">
        <v>954</v>
      </c>
      <c r="C226" s="393"/>
      <c r="D226" s="393"/>
      <c r="E226" s="393"/>
      <c r="F226" s="393"/>
      <c r="G226" s="393"/>
      <c r="H226" s="393"/>
      <c r="I226" s="393"/>
      <c r="J226" s="393"/>
      <c r="K226" s="393" t="s">
        <v>923</v>
      </c>
      <c r="L226" s="393"/>
      <c r="M226" s="699"/>
    </row>
    <row r="227" spans="1:15" s="359" customFormat="1" ht="26.4">
      <c r="A227" s="1146" t="s">
        <v>473</v>
      </c>
      <c r="B227" s="81" t="s">
        <v>957</v>
      </c>
      <c r="C227" s="393"/>
      <c r="D227" s="393"/>
      <c r="E227" s="393"/>
      <c r="F227" s="393"/>
      <c r="G227" s="393"/>
      <c r="H227" s="393"/>
      <c r="I227" s="393"/>
      <c r="J227" s="393"/>
      <c r="K227" s="393"/>
      <c r="L227" s="393" t="s">
        <v>923</v>
      </c>
      <c r="M227" s="699"/>
    </row>
    <row r="228" spans="1:15" s="359" customFormat="1" ht="26.4">
      <c r="A228" s="1146"/>
      <c r="B228" s="81" t="s">
        <v>958</v>
      </c>
      <c r="C228" s="393"/>
      <c r="D228" s="393"/>
      <c r="E228" s="393"/>
      <c r="F228" s="393"/>
      <c r="G228" s="393"/>
      <c r="H228" s="393"/>
      <c r="I228" s="393"/>
      <c r="J228" s="393"/>
      <c r="K228" s="393"/>
      <c r="L228" s="393" t="s">
        <v>923</v>
      </c>
      <c r="M228" s="699"/>
    </row>
    <row r="229" spans="1:15" s="359" customFormat="1" ht="26.4">
      <c r="A229" s="1146" t="s">
        <v>959</v>
      </c>
      <c r="B229" s="143" t="s">
        <v>960</v>
      </c>
      <c r="C229" s="135"/>
      <c r="D229" s="135"/>
      <c r="E229" s="135"/>
      <c r="F229" s="135"/>
      <c r="G229" s="135"/>
      <c r="H229" s="135"/>
      <c r="I229" s="135"/>
      <c r="J229" s="135"/>
      <c r="K229" s="135"/>
      <c r="L229" s="135" t="s">
        <v>923</v>
      </c>
      <c r="M229" s="699"/>
    </row>
    <row r="230" spans="1:15" s="359" customFormat="1" ht="13.2">
      <c r="A230" s="1146"/>
      <c r="B230" s="81" t="s">
        <v>961</v>
      </c>
      <c r="C230" s="393"/>
      <c r="D230" s="393"/>
      <c r="E230" s="393"/>
      <c r="F230" s="393"/>
      <c r="G230" s="393"/>
      <c r="H230" s="393"/>
      <c r="I230" s="393"/>
      <c r="J230" s="393"/>
      <c r="K230" s="393"/>
      <c r="L230" s="393" t="s">
        <v>923</v>
      </c>
      <c r="M230" s="699"/>
    </row>
    <row r="231" spans="1:15" s="359" customFormat="1" ht="26.4">
      <c r="A231" s="1143" t="s">
        <v>481</v>
      </c>
      <c r="B231" s="81" t="s">
        <v>962</v>
      </c>
      <c r="C231" s="393" t="s">
        <v>923</v>
      </c>
      <c r="D231" s="393"/>
      <c r="E231" s="393"/>
      <c r="F231" s="393"/>
      <c r="G231" s="393"/>
      <c r="H231" s="393"/>
      <c r="I231" s="393"/>
      <c r="J231" s="393"/>
      <c r="K231" s="393"/>
      <c r="L231" s="393"/>
      <c r="M231" s="699"/>
    </row>
    <row r="232" spans="1:15" s="359" customFormat="1" ht="26.4">
      <c r="A232" s="1144"/>
      <c r="B232" s="81" t="s">
        <v>963</v>
      </c>
      <c r="C232" s="393" t="s">
        <v>923</v>
      </c>
      <c r="D232" s="393"/>
      <c r="E232" s="393"/>
      <c r="F232" s="393"/>
      <c r="G232" s="393"/>
      <c r="H232" s="393"/>
      <c r="I232" s="393"/>
      <c r="J232" s="393"/>
      <c r="K232" s="393"/>
      <c r="L232" s="393"/>
      <c r="M232" s="699"/>
    </row>
    <row r="233" spans="1:15" s="359" customFormat="1" ht="12.45" customHeight="1">
      <c r="A233" s="1145"/>
      <c r="B233" s="81" t="s">
        <v>964</v>
      </c>
      <c r="C233" s="393" t="s">
        <v>923</v>
      </c>
      <c r="D233" s="393"/>
      <c r="E233" s="393"/>
      <c r="F233" s="393"/>
      <c r="G233" s="393"/>
      <c r="H233" s="393"/>
      <c r="I233" s="393"/>
      <c r="J233" s="393"/>
      <c r="K233" s="393"/>
      <c r="L233" s="393"/>
      <c r="M233" s="699"/>
    </row>
    <row r="234" spans="1:15" s="359" customFormat="1" ht="14.7" customHeight="1">
      <c r="A234" s="1143" t="s">
        <v>476</v>
      </c>
      <c r="B234" s="81" t="s">
        <v>965</v>
      </c>
      <c r="C234" s="393" t="s">
        <v>923</v>
      </c>
      <c r="D234" s="393"/>
      <c r="E234" s="393"/>
      <c r="F234" s="393"/>
      <c r="G234" s="393"/>
      <c r="H234" s="393"/>
      <c r="I234" s="393"/>
      <c r="J234" s="393"/>
      <c r="K234" s="393"/>
      <c r="L234" s="393"/>
      <c r="M234" s="699"/>
    </row>
    <row r="235" spans="1:15" s="359" customFormat="1" ht="39.6">
      <c r="A235" s="1144"/>
      <c r="B235" s="81" t="s">
        <v>966</v>
      </c>
      <c r="C235" s="393" t="s">
        <v>923</v>
      </c>
      <c r="D235" s="393"/>
      <c r="E235" s="393" t="s">
        <v>923</v>
      </c>
      <c r="F235" s="393"/>
      <c r="G235" s="393"/>
      <c r="H235" s="393"/>
      <c r="I235" s="393"/>
      <c r="J235" s="393"/>
      <c r="K235" s="393"/>
      <c r="L235" s="393"/>
      <c r="M235" s="699"/>
    </row>
    <row r="236" spans="1:15" s="359" customFormat="1" ht="26.4">
      <c r="A236" s="1144"/>
      <c r="B236" s="81" t="s">
        <v>967</v>
      </c>
      <c r="C236" s="393" t="s">
        <v>923</v>
      </c>
      <c r="D236" s="393"/>
      <c r="E236" s="393" t="s">
        <v>923</v>
      </c>
      <c r="F236" s="393"/>
      <c r="G236" s="393"/>
      <c r="H236" s="393"/>
      <c r="I236" s="393"/>
      <c r="J236" s="393"/>
      <c r="K236" s="393"/>
      <c r="L236" s="393"/>
      <c r="M236" s="699"/>
    </row>
    <row r="237" spans="1:15" s="359" customFormat="1" ht="39.6">
      <c r="A237" s="1144"/>
      <c r="B237" s="81" t="s">
        <v>968</v>
      </c>
      <c r="C237" s="393"/>
      <c r="D237" s="393"/>
      <c r="E237" s="393" t="s">
        <v>923</v>
      </c>
      <c r="F237" s="393"/>
      <c r="G237" s="393"/>
      <c r="H237" s="393"/>
      <c r="I237" s="393"/>
      <c r="J237" s="393"/>
      <c r="K237" s="393"/>
      <c r="L237" s="393"/>
      <c r="M237" s="699"/>
    </row>
    <row r="238" spans="1:15" s="359" customFormat="1" ht="26.4">
      <c r="A238" s="1144"/>
      <c r="B238" s="81" t="s">
        <v>969</v>
      </c>
      <c r="C238" s="393"/>
      <c r="D238" s="393"/>
      <c r="E238" s="393" t="s">
        <v>923</v>
      </c>
      <c r="F238" s="393"/>
      <c r="G238" s="393"/>
      <c r="H238" s="393"/>
      <c r="I238" s="393"/>
      <c r="J238" s="393"/>
      <c r="K238" s="393"/>
      <c r="L238" s="393"/>
      <c r="M238" s="699"/>
    </row>
    <row r="239" spans="1:15" s="359" customFormat="1" ht="26.4">
      <c r="A239" s="1143" t="s">
        <v>480</v>
      </c>
      <c r="B239" s="81" t="s">
        <v>971</v>
      </c>
      <c r="C239" s="393"/>
      <c r="D239" s="393"/>
      <c r="E239" s="393"/>
      <c r="F239" s="393"/>
      <c r="G239" s="393"/>
      <c r="H239" s="393"/>
      <c r="I239" s="393"/>
      <c r="J239" s="393"/>
      <c r="K239" s="393"/>
      <c r="L239" s="393" t="s">
        <v>923</v>
      </c>
      <c r="M239" s="699"/>
    </row>
    <row r="240" spans="1:15" s="359" customFormat="1" ht="13.2">
      <c r="A240" s="1144"/>
      <c r="B240" s="81" t="s">
        <v>972</v>
      </c>
      <c r="C240" s="393"/>
      <c r="D240" s="393"/>
      <c r="E240" s="393"/>
      <c r="F240" s="393"/>
      <c r="G240" s="393"/>
      <c r="H240" s="393"/>
      <c r="I240" s="393"/>
      <c r="J240" s="393"/>
      <c r="K240" s="393"/>
      <c r="L240" s="393" t="s">
        <v>923</v>
      </c>
      <c r="M240" s="699"/>
    </row>
    <row r="241" spans="1:13" s="359" customFormat="1" ht="26.4">
      <c r="A241" s="1144"/>
      <c r="B241" s="81" t="s">
        <v>973</v>
      </c>
      <c r="C241" s="393"/>
      <c r="D241" s="393"/>
      <c r="E241" s="393"/>
      <c r="F241" s="393"/>
      <c r="G241" s="393"/>
      <c r="H241" s="393"/>
      <c r="I241" s="393"/>
      <c r="J241" s="393"/>
      <c r="K241" s="393"/>
      <c r="L241" s="393"/>
      <c r="M241" s="699" t="s">
        <v>974</v>
      </c>
    </row>
    <row r="242" spans="1:13" s="359" customFormat="1" ht="13.2">
      <c r="A242" s="1144"/>
      <c r="B242" s="81" t="s">
        <v>975</v>
      </c>
      <c r="C242" s="393"/>
      <c r="D242" s="393"/>
      <c r="E242" s="393"/>
      <c r="F242" s="393"/>
      <c r="G242" s="393"/>
      <c r="H242" s="393"/>
      <c r="I242" s="393"/>
      <c r="J242" s="393"/>
      <c r="K242" s="393" t="s">
        <v>923</v>
      </c>
      <c r="L242" s="393"/>
      <c r="M242" s="699"/>
    </row>
    <row r="243" spans="1:13" s="359" customFormat="1" ht="66">
      <c r="A243" s="1144"/>
      <c r="B243" s="81" t="s">
        <v>976</v>
      </c>
      <c r="C243" s="393"/>
      <c r="D243" s="393"/>
      <c r="E243" s="393"/>
      <c r="F243" s="393"/>
      <c r="G243" s="393"/>
      <c r="H243" s="393"/>
      <c r="I243" s="393"/>
      <c r="J243" s="393"/>
      <c r="K243" s="393"/>
      <c r="L243" s="393"/>
      <c r="M243" s="699" t="s">
        <v>1069</v>
      </c>
    </row>
    <row r="244" spans="1:13" s="359" customFormat="1" ht="26.4">
      <c r="A244" s="1144"/>
      <c r="B244" s="81" t="s">
        <v>977</v>
      </c>
      <c r="C244" s="393" t="s">
        <v>923</v>
      </c>
      <c r="D244" s="393"/>
      <c r="E244" s="393"/>
      <c r="F244" s="393"/>
      <c r="G244" s="393"/>
      <c r="H244" s="393"/>
      <c r="I244" s="393"/>
      <c r="J244" s="393"/>
      <c r="K244" s="393"/>
      <c r="L244" s="393"/>
      <c r="M244" s="700"/>
    </row>
    <row r="245" spans="1:13" s="359" customFormat="1" ht="39.6">
      <c r="A245" s="1144"/>
      <c r="B245" s="81" t="s">
        <v>978</v>
      </c>
      <c r="C245" s="393"/>
      <c r="D245" s="393" t="s">
        <v>923</v>
      </c>
      <c r="E245" s="393"/>
      <c r="F245" s="393"/>
      <c r="G245" s="393"/>
      <c r="H245" s="393"/>
      <c r="I245" s="393"/>
      <c r="J245" s="393"/>
      <c r="K245" s="393"/>
      <c r="L245" s="393"/>
      <c r="M245" s="699"/>
    </row>
    <row r="246" spans="1:13" s="359" customFormat="1" ht="26.4">
      <c r="A246" s="1144"/>
      <c r="B246" s="81" t="s">
        <v>979</v>
      </c>
      <c r="C246" s="393"/>
      <c r="D246" s="393"/>
      <c r="E246" s="393" t="s">
        <v>923</v>
      </c>
      <c r="F246" s="393"/>
      <c r="G246" s="393"/>
      <c r="H246" s="393"/>
      <c r="I246" s="393"/>
      <c r="J246" s="393"/>
      <c r="K246" s="393"/>
      <c r="L246" s="393"/>
      <c r="M246" s="701"/>
    </row>
    <row r="247" spans="1:13" s="359" customFormat="1" ht="52.8">
      <c r="A247" s="1144"/>
      <c r="B247" s="81" t="s">
        <v>980</v>
      </c>
      <c r="C247" s="393"/>
      <c r="D247" s="393"/>
      <c r="E247" s="393"/>
      <c r="F247" s="393"/>
      <c r="G247" s="393"/>
      <c r="H247" s="393"/>
      <c r="I247" s="393"/>
      <c r="J247" s="393"/>
      <c r="K247" s="393"/>
      <c r="L247" s="393"/>
      <c r="M247" s="699" t="s">
        <v>981</v>
      </c>
    </row>
    <row r="248" spans="1:13" s="359" customFormat="1" ht="26.4">
      <c r="A248" s="1144"/>
      <c r="B248" s="143" t="s">
        <v>982</v>
      </c>
      <c r="C248" s="393"/>
      <c r="D248" s="393" t="s">
        <v>923</v>
      </c>
      <c r="E248" s="393"/>
      <c r="F248" s="393"/>
      <c r="G248" s="393"/>
      <c r="H248" s="393"/>
      <c r="I248" s="393"/>
      <c r="J248" s="393"/>
      <c r="K248" s="393"/>
      <c r="L248" s="393"/>
      <c r="M248" s="700"/>
    </row>
    <row r="249" spans="1:13" s="359" customFormat="1" ht="13.2">
      <c r="A249" s="1144"/>
      <c r="B249" s="81" t="s">
        <v>983</v>
      </c>
      <c r="C249" s="393" t="s">
        <v>923</v>
      </c>
      <c r="D249" s="393"/>
      <c r="E249" s="393"/>
      <c r="F249" s="393"/>
      <c r="G249" s="393"/>
      <c r="H249" s="393"/>
      <c r="I249" s="393"/>
      <c r="J249" s="393"/>
      <c r="K249" s="393"/>
      <c r="L249" s="393"/>
      <c r="M249" s="699"/>
    </row>
    <row r="250" spans="1:13" s="359" customFormat="1" ht="26.4">
      <c r="A250" s="1145"/>
      <c r="B250" s="81" t="s">
        <v>985</v>
      </c>
      <c r="C250" s="393" t="s">
        <v>923</v>
      </c>
      <c r="D250" s="393"/>
      <c r="E250" s="393"/>
      <c r="F250" s="393"/>
      <c r="G250" s="393"/>
      <c r="H250" s="393"/>
      <c r="I250" s="393"/>
      <c r="J250" s="393"/>
      <c r="K250" s="393"/>
      <c r="L250" s="393"/>
      <c r="M250" s="699"/>
    </row>
    <row r="251" spans="1:13" s="359" customFormat="1" ht="26.55" customHeight="1">
      <c r="A251" s="1143" t="s">
        <v>258</v>
      </c>
      <c r="B251" s="81" t="s">
        <v>986</v>
      </c>
      <c r="C251" s="393"/>
      <c r="D251" s="393"/>
      <c r="E251" s="393"/>
      <c r="F251" s="393"/>
      <c r="G251" s="393"/>
      <c r="H251" s="393"/>
      <c r="I251" s="393"/>
      <c r="J251" s="393"/>
      <c r="K251" s="393" t="s">
        <v>923</v>
      </c>
      <c r="L251" s="393"/>
      <c r="M251" s="699"/>
    </row>
    <row r="252" spans="1:13" s="359" customFormat="1" ht="30.45" customHeight="1">
      <c r="A252" s="1144"/>
      <c r="B252" s="832" t="s">
        <v>1276</v>
      </c>
      <c r="C252" s="393"/>
      <c r="D252" s="393"/>
      <c r="E252" s="393"/>
      <c r="F252" s="393"/>
      <c r="G252" s="393"/>
      <c r="H252" s="393"/>
      <c r="I252" s="393"/>
      <c r="J252" s="393"/>
      <c r="K252" s="393"/>
      <c r="L252" s="393" t="s">
        <v>923</v>
      </c>
      <c r="M252" s="699"/>
    </row>
    <row r="253" spans="1:13" s="359" customFormat="1" ht="12.45" customHeight="1">
      <c r="A253" s="1144"/>
      <c r="B253" s="81" t="s">
        <v>987</v>
      </c>
      <c r="C253" s="393"/>
      <c r="D253" s="393"/>
      <c r="E253" s="393"/>
      <c r="F253" s="393"/>
      <c r="G253" s="393"/>
      <c r="H253" s="393"/>
      <c r="I253" s="393"/>
      <c r="J253" s="393"/>
      <c r="K253" s="393" t="s">
        <v>923</v>
      </c>
      <c r="L253" s="393"/>
      <c r="M253" s="699"/>
    </row>
    <row r="254" spans="1:13" s="359" customFormat="1" ht="13.2">
      <c r="A254" s="1144"/>
      <c r="B254" s="81" t="s">
        <v>988</v>
      </c>
      <c r="C254" s="393"/>
      <c r="D254" s="393"/>
      <c r="E254" s="393"/>
      <c r="F254" s="393"/>
      <c r="G254" s="393"/>
      <c r="H254" s="393"/>
      <c r="I254" s="393"/>
      <c r="J254" s="393"/>
      <c r="K254" s="393" t="s">
        <v>923</v>
      </c>
      <c r="L254" s="393"/>
      <c r="M254" s="699"/>
    </row>
    <row r="255" spans="1:13" s="359" customFormat="1" ht="13.2">
      <c r="A255" s="1144"/>
      <c r="B255" s="81" t="s">
        <v>989</v>
      </c>
      <c r="C255" s="393"/>
      <c r="D255" s="393"/>
      <c r="E255" s="393"/>
      <c r="F255" s="393"/>
      <c r="G255" s="393"/>
      <c r="H255" s="393"/>
      <c r="I255" s="393"/>
      <c r="J255" s="393"/>
      <c r="K255" s="393"/>
      <c r="L255" s="393" t="s">
        <v>923</v>
      </c>
      <c r="M255" s="699"/>
    </row>
    <row r="256" spans="1:13" s="359" customFormat="1" ht="13.2">
      <c r="A256" s="1144"/>
      <c r="B256" s="81" t="s">
        <v>990</v>
      </c>
      <c r="C256" s="393"/>
      <c r="D256" s="393"/>
      <c r="E256" s="393"/>
      <c r="F256" s="393"/>
      <c r="G256" s="393"/>
      <c r="H256" s="393"/>
      <c r="I256" s="393"/>
      <c r="J256" s="393"/>
      <c r="K256" s="393"/>
      <c r="L256" s="393" t="s">
        <v>923</v>
      </c>
      <c r="M256" s="699"/>
    </row>
    <row r="257" spans="1:13" s="359" customFormat="1" ht="13.2">
      <c r="A257" s="1144"/>
      <c r="B257" s="81" t="s">
        <v>991</v>
      </c>
      <c r="C257" s="393"/>
      <c r="D257" s="393"/>
      <c r="E257" s="393"/>
      <c r="F257" s="393"/>
      <c r="G257" s="393"/>
      <c r="H257" s="393"/>
      <c r="I257" s="393"/>
      <c r="J257" s="393"/>
      <c r="K257" s="393"/>
      <c r="L257" s="393" t="s">
        <v>923</v>
      </c>
      <c r="M257" s="699"/>
    </row>
    <row r="258" spans="1:13" s="359" customFormat="1" ht="13.2">
      <c r="A258" s="1144"/>
      <c r="B258" s="81" t="s">
        <v>992</v>
      </c>
      <c r="C258" s="393"/>
      <c r="D258" s="393"/>
      <c r="E258" s="393"/>
      <c r="F258" s="393"/>
      <c r="G258" s="393"/>
      <c r="H258" s="393"/>
      <c r="I258" s="393"/>
      <c r="J258" s="393"/>
      <c r="K258" s="393"/>
      <c r="L258" s="393" t="s">
        <v>923</v>
      </c>
      <c r="M258" s="699"/>
    </row>
    <row r="259" spans="1:13" s="359" customFormat="1" ht="39.6">
      <c r="A259" s="1144"/>
      <c r="B259" s="81" t="s">
        <v>993</v>
      </c>
      <c r="C259" s="393"/>
      <c r="D259" s="393"/>
      <c r="E259" s="393"/>
      <c r="F259" s="393"/>
      <c r="G259" s="393"/>
      <c r="H259" s="393"/>
      <c r="I259" s="393"/>
      <c r="J259" s="393"/>
      <c r="K259" s="393"/>
      <c r="L259" s="393"/>
      <c r="M259" s="701" t="s">
        <v>994</v>
      </c>
    </row>
    <row r="260" spans="1:13" s="359" customFormat="1" ht="13.2">
      <c r="A260" s="1144"/>
      <c r="B260" s="81" t="s">
        <v>995</v>
      </c>
      <c r="C260" s="393"/>
      <c r="D260" s="393"/>
      <c r="E260" s="393"/>
      <c r="F260" s="393"/>
      <c r="G260" s="393"/>
      <c r="H260" s="393"/>
      <c r="I260" s="393"/>
      <c r="J260" s="393"/>
      <c r="K260" s="393"/>
      <c r="L260" s="393" t="s">
        <v>923</v>
      </c>
      <c r="M260" s="699"/>
    </row>
    <row r="261" spans="1:13" s="359" customFormat="1" ht="26.4">
      <c r="A261" s="1144"/>
      <c r="B261" s="81" t="s">
        <v>996</v>
      </c>
      <c r="C261" s="393"/>
      <c r="D261" s="393"/>
      <c r="E261" s="393"/>
      <c r="F261" s="393"/>
      <c r="G261" s="393"/>
      <c r="H261" s="393"/>
      <c r="I261" s="393"/>
      <c r="J261" s="393"/>
      <c r="K261" s="393"/>
      <c r="L261" s="393" t="s">
        <v>923</v>
      </c>
      <c r="M261" s="699"/>
    </row>
    <row r="262" spans="1:13" s="359" customFormat="1" ht="26.4">
      <c r="A262" s="1144"/>
      <c r="B262" s="143" t="s">
        <v>997</v>
      </c>
      <c r="C262" s="393"/>
      <c r="D262" s="393"/>
      <c r="E262" s="393"/>
      <c r="F262" s="393"/>
      <c r="G262" s="393"/>
      <c r="H262" s="393"/>
      <c r="I262" s="393"/>
      <c r="J262" s="393"/>
      <c r="K262" s="393" t="s">
        <v>923</v>
      </c>
      <c r="L262" s="393"/>
      <c r="M262" s="701"/>
    </row>
    <row r="263" spans="1:13" s="359" customFormat="1" ht="26.4">
      <c r="A263" s="1144"/>
      <c r="B263" s="81" t="s">
        <v>998</v>
      </c>
      <c r="C263" s="393"/>
      <c r="D263" s="393"/>
      <c r="E263" s="393"/>
      <c r="F263" s="393"/>
      <c r="G263" s="393"/>
      <c r="H263" s="393"/>
      <c r="I263" s="393"/>
      <c r="J263" s="393"/>
      <c r="K263" s="393"/>
      <c r="L263" s="393" t="s">
        <v>923</v>
      </c>
      <c r="M263" s="699"/>
    </row>
    <row r="264" spans="1:13" s="359" customFormat="1" ht="13.2">
      <c r="A264" s="1144"/>
      <c r="B264" s="81" t="s">
        <v>999</v>
      </c>
      <c r="C264" s="393"/>
      <c r="D264" s="393"/>
      <c r="E264" s="393"/>
      <c r="F264" s="393"/>
      <c r="G264" s="393"/>
      <c r="H264" s="393"/>
      <c r="I264" s="393"/>
      <c r="J264" s="393"/>
      <c r="K264" s="393"/>
      <c r="L264" s="393" t="s">
        <v>923</v>
      </c>
      <c r="M264" s="699"/>
    </row>
    <row r="265" spans="1:13" s="359" customFormat="1" ht="12.45" customHeight="1">
      <c r="A265" s="1144"/>
      <c r="B265" s="81" t="s">
        <v>1000</v>
      </c>
      <c r="C265" s="393"/>
      <c r="D265" s="393"/>
      <c r="E265" s="393"/>
      <c r="F265" s="393"/>
      <c r="G265" s="393"/>
      <c r="H265" s="393"/>
      <c r="I265" s="393"/>
      <c r="J265" s="393" t="s">
        <v>923</v>
      </c>
      <c r="K265" s="393"/>
      <c r="L265" s="393"/>
      <c r="M265" s="699"/>
    </row>
    <row r="266" spans="1:13" s="359" customFormat="1" ht="25.2" customHeight="1">
      <c r="A266" s="1144"/>
      <c r="B266" s="81" t="s">
        <v>1001</v>
      </c>
      <c r="C266" s="393" t="s">
        <v>923</v>
      </c>
      <c r="D266" s="393"/>
      <c r="E266" s="393"/>
      <c r="F266" s="393"/>
      <c r="G266" s="393"/>
      <c r="H266" s="393"/>
      <c r="I266" s="393"/>
      <c r="J266" s="393"/>
      <c r="K266" s="393"/>
      <c r="L266" s="393"/>
      <c r="M266" s="699"/>
    </row>
    <row r="267" spans="1:13" s="359" customFormat="1" ht="26.4">
      <c r="A267" s="1144"/>
      <c r="B267" s="81" t="s">
        <v>1002</v>
      </c>
      <c r="C267" s="393"/>
      <c r="D267" s="393"/>
      <c r="E267" s="393"/>
      <c r="F267" s="393"/>
      <c r="G267" s="393"/>
      <c r="H267" s="393"/>
      <c r="I267" s="393"/>
      <c r="J267" s="393"/>
      <c r="K267" s="393"/>
      <c r="L267" s="393" t="s">
        <v>923</v>
      </c>
      <c r="M267" s="699"/>
    </row>
    <row r="268" spans="1:13" s="359" customFormat="1" ht="13.2">
      <c r="A268" s="1144"/>
      <c r="B268" s="81" t="s">
        <v>1003</v>
      </c>
      <c r="C268" s="393"/>
      <c r="D268" s="393"/>
      <c r="E268" s="393"/>
      <c r="F268" s="393" t="s">
        <v>923</v>
      </c>
      <c r="G268" s="393"/>
      <c r="H268" s="393"/>
      <c r="I268" s="393"/>
      <c r="J268" s="602"/>
      <c r="K268" s="393"/>
      <c r="L268" s="393"/>
      <c r="M268" s="699"/>
    </row>
    <row r="269" spans="1:13" s="359" customFormat="1" ht="13.2">
      <c r="A269" s="1144"/>
      <c r="B269" s="81" t="s">
        <v>1004</v>
      </c>
      <c r="C269" s="393"/>
      <c r="D269" s="393"/>
      <c r="E269" s="393"/>
      <c r="F269" s="393"/>
      <c r="G269" s="393"/>
      <c r="H269" s="393"/>
      <c r="I269" s="393"/>
      <c r="K269" s="393"/>
      <c r="L269" s="393" t="s">
        <v>923</v>
      </c>
      <c r="M269" s="699"/>
    </row>
    <row r="270" spans="1:13" s="359" customFormat="1" ht="26.4">
      <c r="A270" s="1144"/>
      <c r="B270" s="81" t="s">
        <v>1005</v>
      </c>
      <c r="C270" s="393"/>
      <c r="D270" s="393"/>
      <c r="E270" s="393"/>
      <c r="F270" s="393"/>
      <c r="G270" s="393"/>
      <c r="H270" s="393"/>
      <c r="I270" s="393"/>
      <c r="J270" s="393"/>
      <c r="K270" s="393"/>
      <c r="L270" s="393" t="s">
        <v>923</v>
      </c>
      <c r="M270" s="699"/>
    </row>
    <row r="271" spans="1:13" s="359" customFormat="1" ht="12.45" customHeight="1">
      <c r="A271" s="1144"/>
      <c r="B271" s="81" t="s">
        <v>1006</v>
      </c>
      <c r="C271" s="393"/>
      <c r="D271" s="393"/>
      <c r="E271" s="393"/>
      <c r="F271" s="393"/>
      <c r="G271" s="393"/>
      <c r="H271" s="393"/>
      <c r="I271" s="393"/>
      <c r="J271" s="393"/>
      <c r="K271" s="393"/>
      <c r="L271" s="393" t="s">
        <v>923</v>
      </c>
      <c r="M271" s="699"/>
    </row>
    <row r="272" spans="1:13" s="359" customFormat="1" ht="13.2">
      <c r="A272" s="1144"/>
      <c r="B272" s="81" t="s">
        <v>1007</v>
      </c>
      <c r="C272" s="393"/>
      <c r="D272" s="393"/>
      <c r="E272" s="393"/>
      <c r="F272" s="393"/>
      <c r="G272" s="393"/>
      <c r="H272" s="393"/>
      <c r="I272" s="393"/>
      <c r="J272" s="393"/>
      <c r="K272" s="393"/>
      <c r="L272" s="393" t="s">
        <v>923</v>
      </c>
      <c r="M272" s="699"/>
    </row>
    <row r="273" spans="1:13" s="359" customFormat="1" ht="13.2">
      <c r="A273" s="1144"/>
      <c r="B273" s="81" t="s">
        <v>1008</v>
      </c>
      <c r="C273" s="393"/>
      <c r="D273" s="393"/>
      <c r="E273" s="393"/>
      <c r="F273" s="393"/>
      <c r="G273" s="393"/>
      <c r="H273" s="393"/>
      <c r="I273" s="393"/>
      <c r="J273" s="393"/>
      <c r="K273" s="393" t="s">
        <v>923</v>
      </c>
      <c r="L273" s="393"/>
      <c r="M273" s="699"/>
    </row>
    <row r="274" spans="1:13" s="359" customFormat="1" ht="26.4">
      <c r="A274" s="1144"/>
      <c r="B274" s="81" t="s">
        <v>1009</v>
      </c>
      <c r="C274" s="393" t="s">
        <v>923</v>
      </c>
      <c r="D274" s="393"/>
      <c r="E274" s="393"/>
      <c r="F274" s="393"/>
      <c r="G274" s="393"/>
      <c r="H274" s="393"/>
      <c r="I274" s="393"/>
      <c r="J274" s="393"/>
      <c r="K274" s="393"/>
      <c r="L274" s="393"/>
      <c r="M274" s="699"/>
    </row>
    <row r="275" spans="1:13" s="359" customFormat="1" ht="26.4">
      <c r="A275" s="1144"/>
      <c r="B275" s="81" t="s">
        <v>1010</v>
      </c>
      <c r="C275" s="393"/>
      <c r="D275" s="393"/>
      <c r="E275" s="393"/>
      <c r="F275" s="393"/>
      <c r="G275" s="393"/>
      <c r="H275" s="393"/>
      <c r="I275" s="393"/>
      <c r="J275" s="393"/>
      <c r="K275" s="393"/>
      <c r="L275" s="393" t="s">
        <v>923</v>
      </c>
      <c r="M275" s="699"/>
    </row>
    <row r="276" spans="1:13" s="359" customFormat="1" ht="26.4">
      <c r="A276" s="1144"/>
      <c r="B276" s="81" t="s">
        <v>1011</v>
      </c>
      <c r="C276" s="393"/>
      <c r="D276" s="393"/>
      <c r="E276" s="393"/>
      <c r="F276" s="393"/>
      <c r="G276" s="393"/>
      <c r="H276" s="393"/>
      <c r="I276" s="393"/>
      <c r="J276" s="393"/>
      <c r="K276" s="393"/>
      <c r="L276" s="393" t="s">
        <v>923</v>
      </c>
      <c r="M276" s="699"/>
    </row>
    <row r="277" spans="1:13" s="359" customFormat="1" ht="13.2">
      <c r="A277" s="1144"/>
      <c r="B277" s="81" t="s">
        <v>1012</v>
      </c>
      <c r="C277" s="393"/>
      <c r="D277" s="393"/>
      <c r="E277" s="393"/>
      <c r="F277" s="393"/>
      <c r="G277" s="393"/>
      <c r="H277" s="393"/>
      <c r="I277" s="393"/>
      <c r="J277" s="393"/>
      <c r="K277" s="393" t="s">
        <v>923</v>
      </c>
      <c r="L277" s="393"/>
      <c r="M277" s="699"/>
    </row>
    <row r="278" spans="1:13" s="359" customFormat="1" ht="12.45" customHeight="1">
      <c r="A278" s="1144"/>
      <c r="B278" s="81" t="s">
        <v>1013</v>
      </c>
      <c r="C278" s="393"/>
      <c r="D278" s="393"/>
      <c r="E278" s="393"/>
      <c r="F278" s="393"/>
      <c r="G278" s="393"/>
      <c r="H278" s="393"/>
      <c r="I278" s="393"/>
      <c r="J278" s="393"/>
      <c r="K278" s="393"/>
      <c r="L278" s="393" t="s">
        <v>923</v>
      </c>
      <c r="M278" s="699"/>
    </row>
    <row r="279" spans="1:13" s="359" customFormat="1" ht="13.2">
      <c r="A279" s="1144"/>
      <c r="B279" s="81" t="s">
        <v>1014</v>
      </c>
      <c r="C279" s="393"/>
      <c r="D279" s="393"/>
      <c r="E279" s="393"/>
      <c r="F279" s="393"/>
      <c r="G279" s="393"/>
      <c r="H279" s="393"/>
      <c r="I279" s="393"/>
      <c r="J279" s="393"/>
      <c r="K279" s="393" t="s">
        <v>923</v>
      </c>
      <c r="L279" s="393"/>
      <c r="M279" s="699"/>
    </row>
    <row r="280" spans="1:13" s="359" customFormat="1" ht="26.4">
      <c r="A280" s="1144"/>
      <c r="B280" s="81" t="s">
        <v>1015</v>
      </c>
      <c r="C280" s="393" t="s">
        <v>923</v>
      </c>
      <c r="D280" s="393"/>
      <c r="E280" s="393"/>
      <c r="F280" s="393"/>
      <c r="G280" s="393"/>
      <c r="H280" s="393"/>
      <c r="I280" s="393"/>
      <c r="J280" s="393"/>
      <c r="K280" s="393"/>
      <c r="L280" s="393"/>
      <c r="M280" s="699"/>
    </row>
    <row r="281" spans="1:13" s="359" customFormat="1" ht="26.4">
      <c r="A281" s="1144"/>
      <c r="B281" s="81" t="s">
        <v>1016</v>
      </c>
      <c r="C281" s="393"/>
      <c r="D281" s="393"/>
      <c r="E281" s="393"/>
      <c r="F281" s="393"/>
      <c r="G281" s="393"/>
      <c r="H281" s="393"/>
      <c r="I281" s="393"/>
      <c r="J281" s="393"/>
      <c r="K281" s="393" t="s">
        <v>923</v>
      </c>
      <c r="L281" s="393"/>
      <c r="M281" s="699"/>
    </row>
    <row r="282" spans="1:13" s="359" customFormat="1" ht="26.4">
      <c r="A282" s="1144"/>
      <c r="B282" s="81" t="s">
        <v>1017</v>
      </c>
      <c r="C282" s="393"/>
      <c r="D282" s="393"/>
      <c r="E282" s="393"/>
      <c r="F282" s="393"/>
      <c r="G282" s="393"/>
      <c r="H282" s="393"/>
      <c r="I282" s="393"/>
      <c r="J282" s="393"/>
      <c r="K282" s="393" t="s">
        <v>923</v>
      </c>
      <c r="L282" s="393"/>
      <c r="M282" s="699"/>
    </row>
    <row r="283" spans="1:13" s="359" customFormat="1" ht="26.4">
      <c r="A283" s="1144"/>
      <c r="B283" s="81" t="s">
        <v>1018</v>
      </c>
      <c r="C283" s="393" t="s">
        <v>923</v>
      </c>
      <c r="D283" s="393"/>
      <c r="E283" s="393"/>
      <c r="F283" s="393"/>
      <c r="G283" s="393"/>
      <c r="H283" s="393"/>
      <c r="I283" s="393"/>
      <c r="J283" s="393"/>
      <c r="K283" s="393"/>
      <c r="L283" s="393"/>
      <c r="M283" s="699"/>
    </row>
    <row r="284" spans="1:13" s="359" customFormat="1" ht="39.6">
      <c r="A284" s="1144"/>
      <c r="B284" s="81" t="s">
        <v>1019</v>
      </c>
      <c r="C284" s="393"/>
      <c r="D284" s="393"/>
      <c r="E284" s="393"/>
      <c r="F284" s="393"/>
      <c r="G284" s="393"/>
      <c r="H284" s="393"/>
      <c r="I284" s="393"/>
      <c r="J284" s="393"/>
      <c r="K284" s="393" t="s">
        <v>923</v>
      </c>
      <c r="L284" s="393"/>
      <c r="M284" s="699"/>
    </row>
    <row r="285" spans="1:13" s="359" customFormat="1" ht="26.4">
      <c r="A285" s="1144"/>
      <c r="B285" s="81" t="s">
        <v>1020</v>
      </c>
      <c r="C285" s="393"/>
      <c r="D285" s="393"/>
      <c r="E285" s="393"/>
      <c r="F285" s="393"/>
      <c r="G285" s="393"/>
      <c r="H285" s="393"/>
      <c r="I285" s="393"/>
      <c r="J285" s="393"/>
      <c r="K285" s="393"/>
      <c r="L285" s="393" t="s">
        <v>923</v>
      </c>
      <c r="M285" s="699"/>
    </row>
    <row r="286" spans="1:13" s="359" customFormat="1" ht="26.4">
      <c r="A286" s="1144"/>
      <c r="B286" s="81" t="s">
        <v>1021</v>
      </c>
      <c r="C286" s="393"/>
      <c r="D286" s="393"/>
      <c r="E286" s="393"/>
      <c r="F286" s="393"/>
      <c r="G286" s="393"/>
      <c r="H286" s="393"/>
      <c r="I286" s="393"/>
      <c r="J286" s="393"/>
      <c r="K286" s="393" t="s">
        <v>923</v>
      </c>
      <c r="L286" s="393"/>
      <c r="M286" s="699"/>
    </row>
    <row r="287" spans="1:13" s="359" customFormat="1" ht="26.4">
      <c r="A287" s="1144"/>
      <c r="B287" s="81" t="s">
        <v>1022</v>
      </c>
      <c r="C287" s="393"/>
      <c r="D287" s="393"/>
      <c r="E287" s="393"/>
      <c r="F287" s="393"/>
      <c r="G287" s="393"/>
      <c r="H287" s="393"/>
      <c r="I287" s="393"/>
      <c r="J287" s="393"/>
      <c r="K287" s="393"/>
      <c r="L287" s="393" t="s">
        <v>923</v>
      </c>
      <c r="M287" s="699"/>
    </row>
    <row r="288" spans="1:13" s="359" customFormat="1" ht="26.4">
      <c r="A288" s="1144"/>
      <c r="B288" s="81" t="s">
        <v>1023</v>
      </c>
      <c r="C288" s="393"/>
      <c r="D288" s="393"/>
      <c r="E288" s="393"/>
      <c r="F288" s="393"/>
      <c r="G288" s="393"/>
      <c r="H288" s="393"/>
      <c r="I288" s="393"/>
      <c r="J288" s="393"/>
      <c r="K288" s="393"/>
      <c r="L288" s="393" t="s">
        <v>923</v>
      </c>
      <c r="M288" s="699"/>
    </row>
    <row r="289" spans="1:13" s="359" customFormat="1" ht="26.4">
      <c r="A289" s="1144"/>
      <c r="B289" s="81" t="s">
        <v>1024</v>
      </c>
      <c r="C289" s="393"/>
      <c r="D289" s="393"/>
      <c r="E289" s="393"/>
      <c r="F289" s="393"/>
      <c r="G289" s="393"/>
      <c r="H289" s="393"/>
      <c r="I289" s="393"/>
      <c r="J289" s="393"/>
      <c r="K289" s="393"/>
      <c r="L289" s="393" t="s">
        <v>923</v>
      </c>
      <c r="M289" s="699"/>
    </row>
    <row r="290" spans="1:13" s="359" customFormat="1" ht="13.2">
      <c r="A290" s="1144"/>
      <c r="B290" s="81" t="s">
        <v>1025</v>
      </c>
      <c r="C290" s="393"/>
      <c r="D290" s="393"/>
      <c r="E290" s="393"/>
      <c r="F290" s="393"/>
      <c r="G290" s="393"/>
      <c r="H290" s="393"/>
      <c r="I290" s="393"/>
      <c r="J290" s="393"/>
      <c r="K290" s="393"/>
      <c r="L290" s="393" t="s">
        <v>923</v>
      </c>
      <c r="M290" s="699"/>
    </row>
    <row r="291" spans="1:13" s="359" customFormat="1" ht="26.4">
      <c r="A291" s="1144"/>
      <c r="B291" s="81" t="s">
        <v>1026</v>
      </c>
      <c r="C291" s="393"/>
      <c r="D291" s="393"/>
      <c r="E291" s="393"/>
      <c r="F291" s="393"/>
      <c r="G291" s="393"/>
      <c r="H291" s="393"/>
      <c r="I291" s="393"/>
      <c r="J291" s="393"/>
      <c r="K291" s="393"/>
      <c r="L291" s="393" t="s">
        <v>923</v>
      </c>
      <c r="M291" s="699"/>
    </row>
    <row r="292" spans="1:13" s="359" customFormat="1" ht="26.4">
      <c r="A292" s="1144"/>
      <c r="B292" s="81" t="s">
        <v>1027</v>
      </c>
      <c r="C292" s="393"/>
      <c r="D292" s="393"/>
      <c r="E292" s="393"/>
      <c r="F292" s="393"/>
      <c r="G292" s="393"/>
      <c r="H292" s="393"/>
      <c r="I292" s="393"/>
      <c r="J292" s="393"/>
      <c r="K292" s="393"/>
      <c r="L292" s="393"/>
      <c r="M292" s="701" t="s">
        <v>1028</v>
      </c>
    </row>
    <row r="293" spans="1:13" s="359" customFormat="1" ht="26.4">
      <c r="A293" s="1144"/>
      <c r="B293" s="81" t="s">
        <v>1029</v>
      </c>
      <c r="C293" s="393"/>
      <c r="D293" s="393"/>
      <c r="E293" s="393"/>
      <c r="F293" s="393"/>
      <c r="G293" s="393"/>
      <c r="H293" s="393"/>
      <c r="I293" s="393"/>
      <c r="J293" s="393"/>
      <c r="K293" s="393"/>
      <c r="L293" s="393" t="s">
        <v>923</v>
      </c>
      <c r="M293" s="699"/>
    </row>
    <row r="294" spans="1:13" s="359" customFormat="1" ht="26.4">
      <c r="A294" s="1144"/>
      <c r="B294" s="81" t="s">
        <v>1030</v>
      </c>
      <c r="C294" s="393"/>
      <c r="D294" s="393"/>
      <c r="E294" s="393"/>
      <c r="F294" s="393"/>
      <c r="G294" s="393"/>
      <c r="H294" s="393"/>
      <c r="I294" s="393"/>
      <c r="J294" s="393"/>
      <c r="K294" s="393" t="s">
        <v>923</v>
      </c>
      <c r="L294" s="393"/>
      <c r="M294" s="699"/>
    </row>
    <row r="295" spans="1:13" s="359" customFormat="1" ht="26.4">
      <c r="A295" s="1144"/>
      <c r="B295" s="81" t="s">
        <v>1031</v>
      </c>
      <c r="C295" s="393"/>
      <c r="D295" s="393"/>
      <c r="E295" s="393"/>
      <c r="F295" s="393"/>
      <c r="G295" s="393"/>
      <c r="H295" s="393"/>
      <c r="I295" s="393"/>
      <c r="J295" s="393"/>
      <c r="K295" s="393"/>
      <c r="L295" s="393" t="s">
        <v>923</v>
      </c>
      <c r="M295" s="699"/>
    </row>
    <row r="296" spans="1:13" s="359" customFormat="1" ht="26.4">
      <c r="A296" s="1144"/>
      <c r="B296" s="81" t="s">
        <v>1032</v>
      </c>
      <c r="C296" s="393"/>
      <c r="D296" s="393"/>
      <c r="E296" s="393"/>
      <c r="F296" s="393"/>
      <c r="G296" s="393"/>
      <c r="H296" s="393"/>
      <c r="I296" s="393"/>
      <c r="J296" s="393"/>
      <c r="K296" s="393"/>
      <c r="L296" s="393" t="s">
        <v>923</v>
      </c>
      <c r="M296" s="701"/>
    </row>
    <row r="297" spans="1:13" s="359" customFormat="1" ht="26.4">
      <c r="A297" s="1144"/>
      <c r="B297" s="81" t="s">
        <v>1033</v>
      </c>
      <c r="C297" s="393"/>
      <c r="D297" s="393"/>
      <c r="E297" s="393"/>
      <c r="F297" s="393"/>
      <c r="G297" s="393"/>
      <c r="H297" s="393"/>
      <c r="I297" s="393"/>
      <c r="J297" s="393"/>
      <c r="K297" s="393" t="s">
        <v>923</v>
      </c>
      <c r="L297" s="393"/>
      <c r="M297" s="699"/>
    </row>
    <row r="298" spans="1:13" s="359" customFormat="1" ht="13.2">
      <c r="A298" s="1144"/>
      <c r="B298" s="81" t="s">
        <v>1034</v>
      </c>
      <c r="C298" s="393"/>
      <c r="D298" s="393"/>
      <c r="E298" s="393"/>
      <c r="F298" s="393"/>
      <c r="G298" s="393"/>
      <c r="H298" s="393"/>
      <c r="I298" s="393"/>
      <c r="J298" s="393"/>
      <c r="K298" s="393"/>
      <c r="L298" s="393" t="s">
        <v>923</v>
      </c>
      <c r="M298" s="699"/>
    </row>
    <row r="299" spans="1:13" s="359" customFormat="1" ht="26.4">
      <c r="A299" s="1144"/>
      <c r="B299" s="81" t="s">
        <v>1035</v>
      </c>
      <c r="C299" s="393"/>
      <c r="D299" s="393"/>
      <c r="E299" s="393"/>
      <c r="F299" s="393"/>
      <c r="G299" s="393"/>
      <c r="H299" s="393"/>
      <c r="I299" s="393"/>
      <c r="J299" s="393"/>
      <c r="K299" s="393" t="s">
        <v>923</v>
      </c>
      <c r="L299" s="393"/>
      <c r="M299" s="699"/>
    </row>
    <row r="300" spans="1:13" s="359" customFormat="1" ht="26.4">
      <c r="A300" s="1144"/>
      <c r="B300" s="81" t="s">
        <v>1036</v>
      </c>
      <c r="C300" s="393"/>
      <c r="D300" s="393" t="s">
        <v>923</v>
      </c>
      <c r="E300" s="393"/>
      <c r="F300" s="393"/>
      <c r="G300" s="393"/>
      <c r="H300" s="393"/>
      <c r="I300" s="393"/>
      <c r="J300" s="393"/>
      <c r="K300" s="393"/>
      <c r="L300" s="393"/>
      <c r="M300" s="699"/>
    </row>
    <row r="301" spans="1:13" s="359" customFormat="1" ht="26.4">
      <c r="A301" s="1144"/>
      <c r="B301" s="81" t="s">
        <v>1037</v>
      </c>
      <c r="C301" s="393"/>
      <c r="D301" s="393"/>
      <c r="E301" s="393"/>
      <c r="F301" s="393"/>
      <c r="G301" s="393"/>
      <c r="H301" s="393"/>
      <c r="I301" s="393"/>
      <c r="J301" s="393"/>
      <c r="K301" s="393" t="s">
        <v>923</v>
      </c>
      <c r="L301" s="393"/>
      <c r="M301" s="699"/>
    </row>
    <row r="302" spans="1:13" s="359" customFormat="1" ht="13.2">
      <c r="A302" s="1144"/>
      <c r="B302" s="81" t="s">
        <v>1038</v>
      </c>
      <c r="C302" s="393"/>
      <c r="D302" s="393"/>
      <c r="E302" s="393"/>
      <c r="F302" s="393"/>
      <c r="G302" s="393"/>
      <c r="H302" s="393"/>
      <c r="I302" s="393"/>
      <c r="J302" s="393"/>
      <c r="K302" s="393"/>
      <c r="L302" s="393" t="s">
        <v>923</v>
      </c>
      <c r="M302" s="699"/>
    </row>
    <row r="303" spans="1:13" s="359" customFormat="1" ht="12.45" customHeight="1">
      <c r="A303" s="1144"/>
      <c r="B303" s="81" t="s">
        <v>1039</v>
      </c>
      <c r="C303" s="393" t="s">
        <v>923</v>
      </c>
      <c r="D303" s="393" t="s">
        <v>923</v>
      </c>
      <c r="E303" s="393"/>
      <c r="F303" s="393"/>
      <c r="G303" s="393"/>
      <c r="H303" s="393"/>
      <c r="I303" s="393"/>
      <c r="J303" s="393"/>
      <c r="K303" s="393"/>
      <c r="L303" s="393"/>
      <c r="M303" s="699"/>
    </row>
    <row r="304" spans="1:13" s="359" customFormat="1" ht="26.4">
      <c r="A304" s="1144"/>
      <c r="B304" s="81" t="s">
        <v>1040</v>
      </c>
      <c r="C304" s="393"/>
      <c r="D304" s="393"/>
      <c r="E304" s="393"/>
      <c r="F304" s="393"/>
      <c r="G304" s="393"/>
      <c r="H304" s="393"/>
      <c r="I304" s="393"/>
      <c r="J304" s="393"/>
      <c r="K304" s="393" t="s">
        <v>923</v>
      </c>
      <c r="L304" s="393"/>
      <c r="M304" s="699"/>
    </row>
    <row r="305" spans="1:14" s="359" customFormat="1" ht="13.2">
      <c r="A305" s="1144"/>
      <c r="B305" s="81" t="s">
        <v>1041</v>
      </c>
      <c r="C305" s="393"/>
      <c r="D305" s="393"/>
      <c r="E305" s="393"/>
      <c r="F305" s="393"/>
      <c r="G305" s="393"/>
      <c r="H305" s="393"/>
      <c r="I305" s="393"/>
      <c r="J305" s="393"/>
      <c r="K305" s="393"/>
      <c r="L305" s="393" t="s">
        <v>923</v>
      </c>
      <c r="M305" s="699"/>
    </row>
    <row r="306" spans="1:14" s="359" customFormat="1" ht="26.4">
      <c r="A306" s="1144"/>
      <c r="B306" s="81" t="s">
        <v>1042</v>
      </c>
      <c r="C306" s="393"/>
      <c r="D306" s="393"/>
      <c r="E306" s="393"/>
      <c r="F306" s="393"/>
      <c r="G306" s="393"/>
      <c r="H306" s="393"/>
      <c r="I306" s="393"/>
      <c r="J306" s="393"/>
      <c r="K306" s="393"/>
      <c r="L306" s="393" t="s">
        <v>923</v>
      </c>
      <c r="M306" s="699"/>
    </row>
    <row r="307" spans="1:14" s="359" customFormat="1" ht="26.4">
      <c r="A307" s="1144"/>
      <c r="B307" s="81" t="s">
        <v>1043</v>
      </c>
      <c r="C307" s="393" t="s">
        <v>923</v>
      </c>
      <c r="D307" s="393"/>
      <c r="E307" s="393"/>
      <c r="F307" s="393"/>
      <c r="G307" s="393"/>
      <c r="H307" s="393"/>
      <c r="I307" s="393"/>
      <c r="J307" s="393"/>
      <c r="K307" s="393"/>
      <c r="L307" s="393"/>
      <c r="M307" s="699"/>
    </row>
    <row r="308" spans="1:14" s="359" customFormat="1" ht="26.4">
      <c r="A308" s="1144"/>
      <c r="B308" s="81" t="s">
        <v>1044</v>
      </c>
      <c r="C308" s="393"/>
      <c r="D308" s="393"/>
      <c r="E308" s="393"/>
      <c r="F308" s="393"/>
      <c r="G308" s="393"/>
      <c r="H308" s="393"/>
      <c r="I308" s="393"/>
      <c r="J308" s="393"/>
      <c r="K308" s="393"/>
      <c r="L308" s="393" t="s">
        <v>923</v>
      </c>
      <c r="M308" s="699"/>
    </row>
    <row r="309" spans="1:14" s="359" customFormat="1" ht="26.4">
      <c r="A309" s="1144"/>
      <c r="B309" s="81" t="s">
        <v>1045</v>
      </c>
      <c r="C309" s="393" t="s">
        <v>923</v>
      </c>
      <c r="D309" s="393" t="s">
        <v>923</v>
      </c>
      <c r="E309" s="393"/>
      <c r="F309" s="393"/>
      <c r="G309" s="393"/>
      <c r="H309" s="393"/>
      <c r="I309" s="393"/>
      <c r="J309" s="393"/>
      <c r="K309" s="393"/>
      <c r="L309" s="393"/>
      <c r="M309" s="699"/>
    </row>
    <row r="310" spans="1:14" s="359" customFormat="1" ht="26.4">
      <c r="A310" s="1144"/>
      <c r="B310" s="81" t="s">
        <v>1046</v>
      </c>
      <c r="C310" s="393"/>
      <c r="D310" s="393"/>
      <c r="E310" s="393"/>
      <c r="F310" s="393"/>
      <c r="G310" s="393"/>
      <c r="H310" s="393"/>
      <c r="I310" s="393"/>
      <c r="J310" s="393"/>
      <c r="K310" s="393" t="s">
        <v>923</v>
      </c>
      <c r="L310" s="393"/>
      <c r="M310" s="699"/>
      <c r="N310" s="365"/>
    </row>
    <row r="311" spans="1:14" s="90" customFormat="1" ht="26.4">
      <c r="A311" s="1144"/>
      <c r="B311" s="81" t="s">
        <v>1047</v>
      </c>
      <c r="C311" s="393"/>
      <c r="D311" s="393"/>
      <c r="E311" s="393"/>
      <c r="F311" s="393"/>
      <c r="G311" s="393"/>
      <c r="H311" s="393"/>
      <c r="I311" s="393"/>
      <c r="J311" s="393"/>
      <c r="K311" s="393"/>
      <c r="L311" s="393" t="s">
        <v>923</v>
      </c>
      <c r="M311" s="699"/>
    </row>
    <row r="312" spans="1:14">
      <c r="A312" s="1144"/>
      <c r="B312" s="81" t="s">
        <v>1048</v>
      </c>
      <c r="C312" s="393"/>
      <c r="D312" s="393"/>
      <c r="E312" s="393"/>
      <c r="F312" s="393"/>
      <c r="G312" s="393"/>
      <c r="H312" s="393"/>
      <c r="I312" s="393"/>
      <c r="J312" s="393"/>
      <c r="K312" s="393" t="s">
        <v>923</v>
      </c>
      <c r="L312" s="393"/>
      <c r="M312" s="699"/>
    </row>
    <row r="313" spans="1:14">
      <c r="A313" s="1144"/>
      <c r="B313" s="81" t="s">
        <v>1049</v>
      </c>
      <c r="C313" s="393"/>
      <c r="D313" s="393"/>
      <c r="E313" s="393"/>
      <c r="F313" s="393"/>
      <c r="G313" s="393"/>
      <c r="H313" s="393"/>
      <c r="I313" s="393"/>
      <c r="J313" s="393"/>
      <c r="K313" s="393"/>
      <c r="L313" s="393" t="s">
        <v>923</v>
      </c>
      <c r="M313" s="699"/>
    </row>
    <row r="314" spans="1:14">
      <c r="A314" s="1144"/>
      <c r="B314" s="81" t="s">
        <v>1050</v>
      </c>
      <c r="C314" s="393" t="s">
        <v>923</v>
      </c>
      <c r="D314" s="393" t="s">
        <v>923</v>
      </c>
      <c r="E314" s="393"/>
      <c r="F314" s="393" t="s">
        <v>923</v>
      </c>
      <c r="G314" s="393"/>
      <c r="H314" s="393"/>
      <c r="I314" s="393"/>
      <c r="J314" s="393"/>
      <c r="K314" s="393"/>
      <c r="L314" s="393"/>
      <c r="M314" s="699"/>
    </row>
    <row r="315" spans="1:14" ht="39.6">
      <c r="A315" s="1144"/>
      <c r="B315" s="81" t="s">
        <v>1051</v>
      </c>
      <c r="C315" s="393"/>
      <c r="D315" s="393"/>
      <c r="E315" s="393"/>
      <c r="F315" s="393"/>
      <c r="G315" s="393"/>
      <c r="H315" s="393"/>
      <c r="I315" s="393"/>
      <c r="J315" s="393"/>
      <c r="K315" s="393"/>
      <c r="L315" s="393" t="s">
        <v>923</v>
      </c>
      <c r="M315" s="699"/>
    </row>
    <row r="316" spans="1:14">
      <c r="A316" s="1144"/>
      <c r="B316" s="81" t="s">
        <v>1052</v>
      </c>
      <c r="C316" s="393"/>
      <c r="D316" s="393"/>
      <c r="E316" s="393"/>
      <c r="F316" s="393"/>
      <c r="G316" s="393"/>
      <c r="H316" s="393"/>
      <c r="I316" s="393"/>
      <c r="J316" s="393"/>
      <c r="K316" s="393"/>
      <c r="L316" s="393" t="s">
        <v>923</v>
      </c>
      <c r="M316" s="699"/>
    </row>
    <row r="317" spans="1:14" ht="26.4">
      <c r="A317" s="1144"/>
      <c r="B317" s="81" t="s">
        <v>1053</v>
      </c>
      <c r="C317" s="393"/>
      <c r="D317" s="393"/>
      <c r="E317" s="393"/>
      <c r="F317" s="393"/>
      <c r="G317" s="393"/>
      <c r="H317" s="393"/>
      <c r="I317" s="393"/>
      <c r="J317" s="393"/>
      <c r="K317" s="393" t="s">
        <v>923</v>
      </c>
      <c r="L317" s="393"/>
      <c r="M317" s="699"/>
    </row>
    <row r="318" spans="1:14" ht="26.4">
      <c r="A318" s="1144"/>
      <c r="B318" s="81" t="s">
        <v>1054</v>
      </c>
      <c r="C318" s="393"/>
      <c r="D318" s="393"/>
      <c r="E318" s="393"/>
      <c r="F318" s="393"/>
      <c r="G318" s="393"/>
      <c r="H318" s="393"/>
      <c r="I318" s="393"/>
      <c r="J318" s="393"/>
      <c r="K318" s="393"/>
      <c r="L318" s="393" t="s">
        <v>923</v>
      </c>
      <c r="M318" s="699"/>
    </row>
    <row r="319" spans="1:14" ht="26.4">
      <c r="A319" s="1144"/>
      <c r="B319" s="81" t="s">
        <v>1055</v>
      </c>
      <c r="C319" s="393"/>
      <c r="D319" s="393"/>
      <c r="E319" s="393"/>
      <c r="F319" s="393"/>
      <c r="G319" s="393"/>
      <c r="H319" s="393"/>
      <c r="I319" s="393"/>
      <c r="J319" s="393"/>
      <c r="K319" s="393" t="s">
        <v>923</v>
      </c>
      <c r="L319" s="393"/>
      <c r="M319" s="699"/>
    </row>
    <row r="320" spans="1:14" ht="26.4">
      <c r="A320" s="1144"/>
      <c r="B320" s="81" t="s">
        <v>1056</v>
      </c>
      <c r="C320" s="393"/>
      <c r="D320" s="393"/>
      <c r="E320" s="393"/>
      <c r="F320" s="393"/>
      <c r="G320" s="393"/>
      <c r="H320" s="393"/>
      <c r="I320" s="393"/>
      <c r="J320" s="393"/>
      <c r="K320" s="393" t="s">
        <v>923</v>
      </c>
      <c r="L320" s="393"/>
      <c r="M320" s="699"/>
    </row>
    <row r="321" spans="1:13" ht="26.4">
      <c r="A321" s="1144"/>
      <c r="B321" s="81" t="s">
        <v>1057</v>
      </c>
      <c r="C321" s="393"/>
      <c r="D321" s="393"/>
      <c r="E321" s="393"/>
      <c r="F321" s="393"/>
      <c r="G321" s="393"/>
      <c r="H321" s="393"/>
      <c r="I321" s="393"/>
      <c r="J321" s="393"/>
      <c r="K321" s="393"/>
      <c r="L321" s="393" t="s">
        <v>923</v>
      </c>
      <c r="M321" s="699"/>
    </row>
    <row r="322" spans="1:13" ht="26.4">
      <c r="A322" s="1144"/>
      <c r="B322" s="81" t="s">
        <v>1058</v>
      </c>
      <c r="C322" s="393"/>
      <c r="D322" s="393"/>
      <c r="E322" s="393"/>
      <c r="F322" s="393"/>
      <c r="G322" s="393"/>
      <c r="H322" s="393" t="s">
        <v>923</v>
      </c>
      <c r="I322" s="393"/>
      <c r="J322" s="393"/>
      <c r="K322" s="393" t="s">
        <v>923</v>
      </c>
      <c r="L322" s="393"/>
      <c r="M322" s="699"/>
    </row>
    <row r="323" spans="1:13" ht="26.4">
      <c r="A323" s="1144"/>
      <c r="B323" s="81" t="s">
        <v>1059</v>
      </c>
      <c r="C323" s="393"/>
      <c r="D323" s="393"/>
      <c r="E323" s="393"/>
      <c r="F323" s="393"/>
      <c r="G323" s="393"/>
      <c r="H323" s="393"/>
      <c r="I323" s="393"/>
      <c r="J323" s="393"/>
      <c r="K323" s="393" t="s">
        <v>923</v>
      </c>
      <c r="L323" s="393"/>
      <c r="M323" s="699"/>
    </row>
    <row r="324" spans="1:13" ht="26.4">
      <c r="A324" s="1144"/>
      <c r="B324" s="81" t="s">
        <v>1060</v>
      </c>
      <c r="C324" s="393"/>
      <c r="D324" s="393"/>
      <c r="E324" s="393"/>
      <c r="F324" s="393"/>
      <c r="G324" s="393"/>
      <c r="H324" s="393"/>
      <c r="I324" s="393"/>
      <c r="J324" s="393"/>
      <c r="K324" s="393" t="s">
        <v>923</v>
      </c>
      <c r="L324" s="393"/>
      <c r="M324" s="699"/>
    </row>
    <row r="325" spans="1:13">
      <c r="A325" s="1144"/>
      <c r="B325" s="81" t="s">
        <v>1061</v>
      </c>
      <c r="C325" s="393"/>
      <c r="D325" s="393"/>
      <c r="E325" s="393"/>
      <c r="F325" s="393"/>
      <c r="G325" s="393"/>
      <c r="H325" s="393"/>
      <c r="I325" s="393"/>
      <c r="J325" s="393"/>
      <c r="K325" s="393"/>
      <c r="L325" s="393" t="s">
        <v>923</v>
      </c>
      <c r="M325" s="699"/>
    </row>
    <row r="326" spans="1:13" ht="26.4">
      <c r="A326" s="1144"/>
      <c r="B326" s="81" t="s">
        <v>1062</v>
      </c>
      <c r="C326" s="393" t="s">
        <v>923</v>
      </c>
      <c r="D326" s="393"/>
      <c r="E326" s="393"/>
      <c r="F326" s="393"/>
      <c r="G326" s="393"/>
      <c r="H326" s="393"/>
      <c r="I326" s="393"/>
      <c r="J326" s="393"/>
      <c r="K326" s="393" t="s">
        <v>923</v>
      </c>
      <c r="L326" s="393"/>
      <c r="M326" s="699"/>
    </row>
    <row r="327" spans="1:13">
      <c r="A327" s="1144"/>
      <c r="B327" s="81" t="s">
        <v>1063</v>
      </c>
      <c r="C327" s="393"/>
      <c r="D327" s="393"/>
      <c r="E327" s="393"/>
      <c r="F327" s="393"/>
      <c r="G327" s="393"/>
      <c r="H327" s="393"/>
      <c r="I327" s="393"/>
      <c r="J327" s="393"/>
      <c r="K327" s="393" t="s">
        <v>923</v>
      </c>
      <c r="L327" s="393"/>
      <c r="M327" s="699"/>
    </row>
    <row r="328" spans="1:13" ht="26.4">
      <c r="A328" s="1144"/>
      <c r="B328" s="817" t="s">
        <v>1064</v>
      </c>
      <c r="C328" s="600"/>
      <c r="D328" s="600"/>
      <c r="E328" s="600"/>
      <c r="F328" s="600"/>
      <c r="G328" s="600"/>
      <c r="H328" s="600"/>
      <c r="I328" s="600"/>
      <c r="J328" s="600"/>
      <c r="K328" s="600" t="s">
        <v>923</v>
      </c>
      <c r="L328" s="600"/>
      <c r="M328" s="831"/>
    </row>
    <row r="329" spans="1:13" ht="26.4">
      <c r="A329" s="393" t="s">
        <v>1274</v>
      </c>
      <c r="B329" s="81" t="s">
        <v>1275</v>
      </c>
      <c r="C329" s="393"/>
      <c r="D329" s="393"/>
      <c r="E329" s="393"/>
      <c r="F329" s="393"/>
      <c r="G329" s="393"/>
      <c r="H329" s="393" t="s">
        <v>923</v>
      </c>
      <c r="I329" s="393"/>
      <c r="J329" s="393"/>
      <c r="K329" s="393"/>
      <c r="L329" s="393"/>
      <c r="M329" s="135"/>
    </row>
    <row r="330" spans="1:13">
      <c r="A330" s="4"/>
      <c r="B330" s="372"/>
      <c r="C330" s="373"/>
      <c r="D330" s="373"/>
      <c r="E330" s="373"/>
      <c r="F330" s="373"/>
      <c r="G330" s="90"/>
      <c r="H330" s="90"/>
      <c r="I330" s="90"/>
      <c r="J330" s="90"/>
      <c r="K330" s="90"/>
      <c r="L330" s="359"/>
      <c r="M330" s="359"/>
    </row>
    <row r="331" spans="1:13" s="359" customFormat="1" ht="13.2">
      <c r="A331" s="4" t="s">
        <v>909</v>
      </c>
      <c r="B331" s="357"/>
      <c r="C331" s="90"/>
      <c r="D331" s="90"/>
      <c r="E331" s="90"/>
      <c r="F331" s="90"/>
      <c r="G331" s="90"/>
      <c r="H331" s="90"/>
      <c r="I331" s="90"/>
      <c r="J331" s="90"/>
      <c r="K331" s="90"/>
    </row>
    <row r="332" spans="1:13" s="359" customFormat="1" ht="13.2">
      <c r="A332" s="1150" t="s">
        <v>482</v>
      </c>
      <c r="B332" s="1112" t="s">
        <v>910</v>
      </c>
      <c r="C332" s="1048" t="s">
        <v>911</v>
      </c>
      <c r="D332" s="1151"/>
      <c r="E332" s="1151"/>
      <c r="F332" s="1151"/>
      <c r="G332" s="1151"/>
      <c r="H332" s="1151"/>
      <c r="I332" s="1151"/>
      <c r="J332" s="1151"/>
      <c r="K332" s="1151"/>
      <c r="L332" s="1151"/>
      <c r="M332" s="1049"/>
    </row>
    <row r="333" spans="1:13" s="359" customFormat="1" ht="52.8">
      <c r="A333" s="1150"/>
      <c r="B333" s="1112"/>
      <c r="C333" s="54" t="s">
        <v>912</v>
      </c>
      <c r="D333" s="54" t="s">
        <v>913</v>
      </c>
      <c r="E333" s="54" t="s">
        <v>600</v>
      </c>
      <c r="F333" s="54" t="s">
        <v>914</v>
      </c>
      <c r="G333" s="54" t="s">
        <v>915</v>
      </c>
      <c r="H333" s="54" t="s">
        <v>916</v>
      </c>
      <c r="I333" s="54" t="s">
        <v>917</v>
      </c>
      <c r="J333" s="54" t="s">
        <v>918</v>
      </c>
      <c r="K333" s="54" t="s">
        <v>919</v>
      </c>
      <c r="L333" s="54" t="s">
        <v>920</v>
      </c>
      <c r="M333" s="54" t="s">
        <v>56</v>
      </c>
    </row>
    <row r="334" spans="1:13" s="359" customFormat="1" ht="26.4">
      <c r="A334" s="1146" t="s">
        <v>921</v>
      </c>
      <c r="B334" s="81" t="s">
        <v>922</v>
      </c>
      <c r="C334" s="393"/>
      <c r="D334" s="393"/>
      <c r="E334" s="393"/>
      <c r="F334" s="393"/>
      <c r="G334" s="393"/>
      <c r="H334" s="393"/>
      <c r="I334" s="393"/>
      <c r="J334" s="393"/>
      <c r="K334" s="393"/>
      <c r="L334" s="393" t="s">
        <v>923</v>
      </c>
      <c r="M334" s="135"/>
    </row>
    <row r="335" spans="1:13" s="359" customFormat="1" ht="26.4">
      <c r="A335" s="1146"/>
      <c r="B335" s="81" t="s">
        <v>924</v>
      </c>
      <c r="C335" s="393"/>
      <c r="D335" s="393"/>
      <c r="E335" s="393"/>
      <c r="F335" s="393"/>
      <c r="G335" s="393"/>
      <c r="H335" s="393"/>
      <c r="I335" s="393"/>
      <c r="J335" s="393"/>
      <c r="K335" s="393"/>
      <c r="L335" s="393" t="s">
        <v>923</v>
      </c>
      <c r="M335" s="135"/>
    </row>
    <row r="336" spans="1:13" s="359" customFormat="1" ht="13.2">
      <c r="A336" s="1146" t="s">
        <v>477</v>
      </c>
      <c r="B336" s="81" t="s">
        <v>925</v>
      </c>
      <c r="C336" s="393"/>
      <c r="D336" s="393"/>
      <c r="E336" s="393"/>
      <c r="F336" s="393"/>
      <c r="G336" s="393"/>
      <c r="H336" s="393"/>
      <c r="I336" s="393"/>
      <c r="J336" s="393"/>
      <c r="K336" s="393"/>
      <c r="L336" s="393" t="s">
        <v>923</v>
      </c>
      <c r="M336" s="135"/>
    </row>
    <row r="337" spans="1:15" s="359" customFormat="1" ht="13.2">
      <c r="A337" s="1146"/>
      <c r="B337" s="81" t="s">
        <v>926</v>
      </c>
      <c r="C337" s="393"/>
      <c r="D337" s="393"/>
      <c r="E337" s="393" t="s">
        <v>923</v>
      </c>
      <c r="F337" s="393"/>
      <c r="G337" s="393"/>
      <c r="H337" s="393"/>
      <c r="I337" s="393"/>
      <c r="J337" s="393"/>
      <c r="K337" s="393"/>
      <c r="L337" s="393"/>
      <c r="M337" s="135"/>
    </row>
    <row r="338" spans="1:15" s="359" customFormat="1" ht="12.45" customHeight="1">
      <c r="A338" s="1146" t="s">
        <v>872</v>
      </c>
      <c r="B338" s="81" t="s">
        <v>927</v>
      </c>
      <c r="C338" s="393"/>
      <c r="D338" s="393"/>
      <c r="E338" s="393"/>
      <c r="F338" s="598"/>
      <c r="G338" s="393"/>
      <c r="H338" s="393"/>
      <c r="I338" s="393"/>
      <c r="J338" s="393" t="s">
        <v>923</v>
      </c>
      <c r="K338" s="393"/>
      <c r="L338" s="393"/>
      <c r="M338" s="135"/>
    </row>
    <row r="339" spans="1:15" s="359" customFormat="1" ht="12.45" customHeight="1">
      <c r="A339" s="1146"/>
      <c r="B339" s="81" t="s">
        <v>928</v>
      </c>
      <c r="C339" s="393"/>
      <c r="D339" s="393"/>
      <c r="E339" s="393"/>
      <c r="F339" s="393"/>
      <c r="G339" s="393"/>
      <c r="H339" s="393"/>
      <c r="I339" s="393" t="s">
        <v>923</v>
      </c>
      <c r="J339" s="393"/>
      <c r="K339" s="393"/>
      <c r="L339" s="393"/>
      <c r="M339" s="135"/>
    </row>
    <row r="340" spans="1:15" s="359" customFormat="1" ht="26.4">
      <c r="A340" s="393" t="s">
        <v>929</v>
      </c>
      <c r="B340" s="81" t="s">
        <v>930</v>
      </c>
      <c r="C340" s="393"/>
      <c r="D340" s="393"/>
      <c r="E340" s="393"/>
      <c r="F340" s="393"/>
      <c r="G340" s="393"/>
      <c r="H340" s="393"/>
      <c r="I340" s="393"/>
      <c r="J340" s="393"/>
      <c r="K340" s="393"/>
      <c r="L340" s="393" t="s">
        <v>923</v>
      </c>
      <c r="M340" s="135"/>
    </row>
    <row r="341" spans="1:15" s="359" customFormat="1" ht="26.4">
      <c r="A341" s="1146" t="s">
        <v>931</v>
      </c>
      <c r="B341" s="81" t="s">
        <v>932</v>
      </c>
      <c r="C341" s="393"/>
      <c r="D341" s="393"/>
      <c r="E341" s="393"/>
      <c r="F341" s="393"/>
      <c r="G341" s="393"/>
      <c r="H341" s="393"/>
      <c r="I341" s="393"/>
      <c r="J341" s="393"/>
      <c r="K341" s="393"/>
      <c r="L341" s="393" t="s">
        <v>923</v>
      </c>
      <c r="M341" s="135"/>
    </row>
    <row r="342" spans="1:15" s="359" customFormat="1" ht="13.2">
      <c r="A342" s="1146"/>
      <c r="B342" s="81" t="s">
        <v>933</v>
      </c>
      <c r="C342" s="393"/>
      <c r="D342" s="393"/>
      <c r="E342" s="393"/>
      <c r="F342" s="393"/>
      <c r="G342" s="393"/>
      <c r="H342" s="393"/>
      <c r="I342" s="393"/>
      <c r="J342" s="393"/>
      <c r="K342" s="393"/>
      <c r="L342" s="393" t="s">
        <v>923</v>
      </c>
      <c r="M342" s="135"/>
    </row>
    <row r="343" spans="1:15" s="359" customFormat="1" ht="13.2">
      <c r="A343" s="1146" t="s">
        <v>934</v>
      </c>
      <c r="B343" s="81" t="s">
        <v>935</v>
      </c>
      <c r="C343" s="393"/>
      <c r="D343" s="393"/>
      <c r="E343" s="393"/>
      <c r="F343" s="393"/>
      <c r="G343" s="393"/>
      <c r="H343" s="393"/>
      <c r="I343" s="393"/>
      <c r="J343" s="393"/>
      <c r="K343" s="393"/>
      <c r="L343" s="393" t="s">
        <v>923</v>
      </c>
      <c r="M343" s="135"/>
    </row>
    <row r="344" spans="1:15" s="359" customFormat="1" ht="13.2">
      <c r="A344" s="1146"/>
      <c r="B344" s="81" t="s">
        <v>936</v>
      </c>
      <c r="C344" s="393"/>
      <c r="D344" s="393"/>
      <c r="E344" s="393"/>
      <c r="F344" s="393"/>
      <c r="G344" s="393"/>
      <c r="H344" s="393"/>
      <c r="I344" s="393"/>
      <c r="J344" s="393"/>
      <c r="K344" s="393" t="s">
        <v>923</v>
      </c>
      <c r="L344" s="393"/>
      <c r="M344" s="135"/>
    </row>
    <row r="345" spans="1:15" s="359" customFormat="1" ht="12.45" customHeight="1">
      <c r="A345" s="1146"/>
      <c r="B345" s="81" t="s">
        <v>937</v>
      </c>
      <c r="C345" s="393"/>
      <c r="D345" s="393"/>
      <c r="E345" s="393"/>
      <c r="F345" s="393"/>
      <c r="G345" s="393"/>
      <c r="H345" s="393"/>
      <c r="I345" s="393"/>
      <c r="J345" s="393"/>
      <c r="K345" s="393"/>
      <c r="L345" s="393" t="s">
        <v>923</v>
      </c>
      <c r="M345" s="135"/>
    </row>
    <row r="346" spans="1:15" s="90" customFormat="1" ht="39.6">
      <c r="A346" s="1146" t="s">
        <v>273</v>
      </c>
      <c r="B346" s="81" t="s">
        <v>938</v>
      </c>
      <c r="C346" s="393"/>
      <c r="D346" s="393"/>
      <c r="E346" s="393"/>
      <c r="F346" s="393"/>
      <c r="G346" s="393"/>
      <c r="H346" s="393"/>
      <c r="I346" s="393"/>
      <c r="J346" s="393"/>
      <c r="K346" s="393" t="s">
        <v>923</v>
      </c>
      <c r="L346" s="393"/>
      <c r="M346" s="135"/>
      <c r="O346" s="359"/>
    </row>
    <row r="347" spans="1:15" s="90" customFormat="1" ht="39.6">
      <c r="A347" s="1146"/>
      <c r="B347" s="81" t="s">
        <v>939</v>
      </c>
      <c r="C347" s="393" t="s">
        <v>923</v>
      </c>
      <c r="D347" s="393"/>
      <c r="E347" s="393" t="s">
        <v>923</v>
      </c>
      <c r="F347" s="393"/>
      <c r="G347" s="393"/>
      <c r="H347" s="393"/>
      <c r="I347" s="393"/>
      <c r="J347" s="393"/>
      <c r="K347" s="393"/>
      <c r="L347" s="393"/>
      <c r="M347" s="135"/>
      <c r="O347" s="359"/>
    </row>
    <row r="348" spans="1:15" s="90" customFormat="1" ht="39.6">
      <c r="A348" s="1146"/>
      <c r="B348" s="81" t="s">
        <v>940</v>
      </c>
      <c r="C348" s="393" t="s">
        <v>923</v>
      </c>
      <c r="D348" s="393"/>
      <c r="E348" s="393"/>
      <c r="F348" s="393"/>
      <c r="G348" s="393"/>
      <c r="H348" s="393"/>
      <c r="I348" s="393"/>
      <c r="J348" s="393"/>
      <c r="K348" s="393"/>
      <c r="L348" s="393"/>
      <c r="M348" s="135"/>
      <c r="O348" s="359"/>
    </row>
    <row r="349" spans="1:15" s="90" customFormat="1" ht="26.4">
      <c r="A349" s="1146"/>
      <c r="B349" s="81" t="s">
        <v>941</v>
      </c>
      <c r="C349" s="393"/>
      <c r="D349" s="393"/>
      <c r="E349" s="393"/>
      <c r="F349" s="393"/>
      <c r="G349" s="393"/>
      <c r="H349" s="393"/>
      <c r="I349" s="393"/>
      <c r="J349" s="393"/>
      <c r="K349" s="393" t="s">
        <v>923</v>
      </c>
      <c r="L349" s="393"/>
      <c r="M349" s="135"/>
      <c r="O349" s="359"/>
    </row>
    <row r="350" spans="1:15" s="90" customFormat="1" ht="26.4">
      <c r="A350" s="1146"/>
      <c r="B350" s="81" t="s">
        <v>942</v>
      </c>
      <c r="C350" s="393"/>
      <c r="D350" s="393"/>
      <c r="E350" s="393"/>
      <c r="F350" s="393"/>
      <c r="G350" s="393"/>
      <c r="H350" s="393" t="s">
        <v>923</v>
      </c>
      <c r="I350" s="393"/>
      <c r="J350" s="393"/>
      <c r="K350" s="393" t="s">
        <v>923</v>
      </c>
      <c r="L350" s="393"/>
      <c r="M350" s="135"/>
      <c r="O350" s="359"/>
    </row>
    <row r="351" spans="1:15" s="90" customFormat="1" ht="26.4">
      <c r="A351" s="1146"/>
      <c r="B351" s="81" t="s">
        <v>943</v>
      </c>
      <c r="C351" s="393"/>
      <c r="D351" s="393"/>
      <c r="E351" s="393"/>
      <c r="F351" s="393"/>
      <c r="G351" s="393"/>
      <c r="H351" s="393"/>
      <c r="I351" s="393"/>
      <c r="J351" s="393"/>
      <c r="K351" s="393"/>
      <c r="L351" s="393" t="s">
        <v>923</v>
      </c>
      <c r="M351" s="135"/>
      <c r="O351" s="359"/>
    </row>
    <row r="352" spans="1:15" s="90" customFormat="1" ht="25.2" customHeight="1">
      <c r="A352" s="1146"/>
      <c r="B352" s="81" t="s">
        <v>944</v>
      </c>
      <c r="C352" s="393" t="s">
        <v>923</v>
      </c>
      <c r="D352" s="393"/>
      <c r="E352" s="393"/>
      <c r="F352" s="393"/>
      <c r="G352" s="393"/>
      <c r="H352" s="393"/>
      <c r="I352" s="393"/>
      <c r="J352" s="393"/>
      <c r="K352" s="393"/>
      <c r="L352" s="393"/>
      <c r="M352" s="135"/>
      <c r="O352" s="362"/>
    </row>
    <row r="353" spans="1:15" s="90" customFormat="1" ht="26.4">
      <c r="A353" s="393" t="s">
        <v>474</v>
      </c>
      <c r="B353" s="81" t="s">
        <v>945</v>
      </c>
      <c r="C353" s="393"/>
      <c r="D353" s="393"/>
      <c r="E353" s="393"/>
      <c r="F353" s="393"/>
      <c r="G353" s="393"/>
      <c r="H353" s="393" t="s">
        <v>923</v>
      </c>
      <c r="I353" s="393"/>
      <c r="J353" s="393"/>
      <c r="K353" s="393"/>
      <c r="L353" s="393"/>
      <c r="M353" s="135"/>
      <c r="O353" s="359"/>
    </row>
    <row r="354" spans="1:15" s="90" customFormat="1" ht="25.2" customHeight="1">
      <c r="A354" s="393" t="s">
        <v>946</v>
      </c>
      <c r="B354" s="81" t="s">
        <v>947</v>
      </c>
      <c r="C354" s="393"/>
      <c r="D354" s="393"/>
      <c r="E354" s="393"/>
      <c r="F354" s="393"/>
      <c r="G354" s="393"/>
      <c r="H354" s="393"/>
      <c r="I354" s="393"/>
      <c r="J354" s="393"/>
      <c r="K354" s="393"/>
      <c r="L354" s="393" t="s">
        <v>923</v>
      </c>
      <c r="M354" s="135"/>
      <c r="O354" s="359"/>
    </row>
    <row r="355" spans="1:15" s="90" customFormat="1" ht="26.4">
      <c r="A355" s="393" t="s">
        <v>478</v>
      </c>
      <c r="B355" s="81" t="s">
        <v>948</v>
      </c>
      <c r="C355" s="393"/>
      <c r="D355" s="393"/>
      <c r="E355" s="393" t="s">
        <v>923</v>
      </c>
      <c r="F355" s="393"/>
      <c r="G355" s="393"/>
      <c r="H355" s="393"/>
      <c r="I355" s="393"/>
      <c r="J355" s="393"/>
      <c r="K355" s="393"/>
      <c r="L355" s="393"/>
      <c r="M355" s="135"/>
      <c r="O355" s="359"/>
    </row>
    <row r="356" spans="1:15" s="90" customFormat="1" ht="26.4">
      <c r="A356" s="393" t="s">
        <v>475</v>
      </c>
      <c r="B356" s="81" t="s">
        <v>949</v>
      </c>
      <c r="C356" s="393"/>
      <c r="D356" s="393" t="s">
        <v>923</v>
      </c>
      <c r="E356" s="393"/>
      <c r="F356" s="393"/>
      <c r="G356" s="393"/>
      <c r="H356" s="393"/>
      <c r="I356" s="393"/>
      <c r="J356" s="393"/>
      <c r="K356" s="393"/>
      <c r="L356" s="393"/>
      <c r="M356" s="135"/>
      <c r="O356" s="359"/>
    </row>
    <row r="357" spans="1:15" s="90" customFormat="1" ht="26.4">
      <c r="A357" s="1143" t="s">
        <v>479</v>
      </c>
      <c r="B357" s="81" t="s">
        <v>950</v>
      </c>
      <c r="C357" s="393"/>
      <c r="D357" s="393"/>
      <c r="E357" s="393"/>
      <c r="F357" s="393"/>
      <c r="G357" s="393"/>
      <c r="H357" s="393" t="s">
        <v>923</v>
      </c>
      <c r="I357" s="393"/>
      <c r="J357" s="393"/>
      <c r="K357" s="393"/>
      <c r="L357" s="393"/>
      <c r="M357" s="135"/>
      <c r="O357" s="359"/>
    </row>
    <row r="358" spans="1:15" s="90" customFormat="1" ht="26.4">
      <c r="A358" s="1144"/>
      <c r="B358" s="81" t="s">
        <v>951</v>
      </c>
      <c r="C358" s="393" t="s">
        <v>923</v>
      </c>
      <c r="D358" s="393"/>
      <c r="E358" s="393"/>
      <c r="F358" s="393"/>
      <c r="G358" s="393"/>
      <c r="H358" s="393"/>
      <c r="I358" s="393"/>
      <c r="J358" s="393"/>
      <c r="K358" s="393"/>
      <c r="L358" s="393"/>
      <c r="M358" s="135"/>
      <c r="O358" s="359"/>
    </row>
    <row r="359" spans="1:15" s="90" customFormat="1" ht="26.4">
      <c r="A359" s="1144"/>
      <c r="B359" s="81" t="s">
        <v>952</v>
      </c>
      <c r="C359" s="393"/>
      <c r="D359" s="393"/>
      <c r="E359" s="393"/>
      <c r="F359" s="393"/>
      <c r="G359" s="393"/>
      <c r="H359" s="393"/>
      <c r="I359" s="393"/>
      <c r="J359" s="393"/>
      <c r="K359" s="393" t="s">
        <v>923</v>
      </c>
      <c r="L359" s="393"/>
      <c r="M359" s="135"/>
      <c r="O359" s="359"/>
    </row>
    <row r="360" spans="1:15" s="90" customFormat="1" ht="26.4">
      <c r="A360" s="1144"/>
      <c r="B360" s="81" t="s">
        <v>953</v>
      </c>
      <c r="C360" s="393"/>
      <c r="D360" s="393"/>
      <c r="E360" s="393"/>
      <c r="F360" s="393"/>
      <c r="G360" s="393"/>
      <c r="H360" s="393"/>
      <c r="I360" s="393"/>
      <c r="J360" s="393"/>
      <c r="K360" s="393"/>
      <c r="L360" s="393" t="s">
        <v>923</v>
      </c>
      <c r="M360" s="135"/>
      <c r="O360" s="359"/>
    </row>
    <row r="361" spans="1:15" s="359" customFormat="1" ht="26.4">
      <c r="A361" s="1145"/>
      <c r="B361" s="81" t="s">
        <v>954</v>
      </c>
      <c r="C361" s="393"/>
      <c r="D361" s="393"/>
      <c r="E361" s="393"/>
      <c r="F361" s="393"/>
      <c r="G361" s="393"/>
      <c r="H361" s="393"/>
      <c r="I361" s="393"/>
      <c r="J361" s="393"/>
      <c r="K361" s="393" t="s">
        <v>923</v>
      </c>
      <c r="L361" s="393"/>
      <c r="M361" s="135"/>
    </row>
    <row r="362" spans="1:15" s="359" customFormat="1" ht="12.45" customHeight="1">
      <c r="A362" s="393" t="s">
        <v>955</v>
      </c>
      <c r="B362" s="81" t="s">
        <v>956</v>
      </c>
      <c r="C362" s="393"/>
      <c r="D362" s="393"/>
      <c r="E362" s="393"/>
      <c r="F362" s="393"/>
      <c r="G362" s="393"/>
      <c r="H362" s="393"/>
      <c r="I362" s="393"/>
      <c r="J362" s="393"/>
      <c r="K362" s="393"/>
      <c r="L362" s="393" t="s">
        <v>923</v>
      </c>
      <c r="M362" s="135"/>
    </row>
    <row r="363" spans="1:15" s="359" customFormat="1" ht="26.4">
      <c r="A363" s="1146" t="s">
        <v>473</v>
      </c>
      <c r="B363" s="81" t="s">
        <v>957</v>
      </c>
      <c r="C363" s="393"/>
      <c r="D363" s="393"/>
      <c r="E363" s="393"/>
      <c r="F363" s="393"/>
      <c r="G363" s="393"/>
      <c r="H363" s="393"/>
      <c r="I363" s="393"/>
      <c r="J363" s="393"/>
      <c r="K363" s="393"/>
      <c r="L363" s="393" t="s">
        <v>923</v>
      </c>
      <c r="M363" s="135"/>
    </row>
    <row r="364" spans="1:15" s="359" customFormat="1" ht="26.4">
      <c r="A364" s="1146"/>
      <c r="B364" s="81" t="s">
        <v>958</v>
      </c>
      <c r="C364" s="393"/>
      <c r="D364" s="393"/>
      <c r="E364" s="393"/>
      <c r="F364" s="393"/>
      <c r="G364" s="393"/>
      <c r="H364" s="393"/>
      <c r="I364" s="393"/>
      <c r="J364" s="393"/>
      <c r="K364" s="393"/>
      <c r="L364" s="393" t="s">
        <v>923</v>
      </c>
      <c r="M364" s="135"/>
    </row>
    <row r="365" spans="1:15" s="359" customFormat="1" ht="26.4">
      <c r="A365" s="1146" t="s">
        <v>959</v>
      </c>
      <c r="B365" s="143" t="s">
        <v>960</v>
      </c>
      <c r="C365" s="135"/>
      <c r="D365" s="135"/>
      <c r="E365" s="135"/>
      <c r="F365" s="135"/>
      <c r="G365" s="135"/>
      <c r="H365" s="135"/>
      <c r="I365" s="135"/>
      <c r="J365" s="135"/>
      <c r="K365" s="135"/>
      <c r="L365" s="135" t="s">
        <v>923</v>
      </c>
      <c r="M365" s="135"/>
    </row>
    <row r="366" spans="1:15" s="359" customFormat="1" ht="13.2">
      <c r="A366" s="1146"/>
      <c r="B366" s="81" t="s">
        <v>961</v>
      </c>
      <c r="C366" s="393"/>
      <c r="D366" s="393"/>
      <c r="E366" s="393"/>
      <c r="F366" s="393"/>
      <c r="G366" s="393"/>
      <c r="H366" s="393"/>
      <c r="I366" s="393"/>
      <c r="J366" s="393"/>
      <c r="K366" s="393"/>
      <c r="L366" s="393" t="s">
        <v>923</v>
      </c>
      <c r="M366" s="135"/>
    </row>
    <row r="367" spans="1:15" s="359" customFormat="1" ht="26.4">
      <c r="A367" s="1143" t="s">
        <v>481</v>
      </c>
      <c r="B367" s="81" t="s">
        <v>962</v>
      </c>
      <c r="C367" s="393" t="s">
        <v>923</v>
      </c>
      <c r="D367" s="393"/>
      <c r="E367" s="393"/>
      <c r="F367" s="393"/>
      <c r="G367" s="393"/>
      <c r="H367" s="393"/>
      <c r="I367" s="393"/>
      <c r="J367" s="393"/>
      <c r="K367" s="393"/>
      <c r="L367" s="393"/>
      <c r="M367" s="135"/>
    </row>
    <row r="368" spans="1:15" s="359" customFormat="1" ht="26.4">
      <c r="A368" s="1144"/>
      <c r="B368" s="81" t="s">
        <v>963</v>
      </c>
      <c r="C368" s="393" t="s">
        <v>923</v>
      </c>
      <c r="D368" s="393"/>
      <c r="E368" s="393"/>
      <c r="F368" s="393"/>
      <c r="G368" s="393"/>
      <c r="H368" s="393"/>
      <c r="I368" s="393"/>
      <c r="J368" s="393"/>
      <c r="K368" s="393"/>
      <c r="L368" s="393"/>
      <c r="M368" s="135"/>
    </row>
    <row r="369" spans="1:13" s="359" customFormat="1" ht="12.45" customHeight="1">
      <c r="A369" s="1145"/>
      <c r="B369" s="81" t="s">
        <v>964</v>
      </c>
      <c r="C369" s="393" t="s">
        <v>923</v>
      </c>
      <c r="D369" s="393"/>
      <c r="E369" s="393"/>
      <c r="F369" s="393"/>
      <c r="G369" s="393"/>
      <c r="H369" s="393"/>
      <c r="I369" s="393"/>
      <c r="J369" s="393"/>
      <c r="K369" s="393"/>
      <c r="L369" s="393"/>
      <c r="M369" s="135"/>
    </row>
    <row r="370" spans="1:13" s="359" customFormat="1" ht="14.7" customHeight="1">
      <c r="A370" s="1143" t="s">
        <v>476</v>
      </c>
      <c r="B370" s="81" t="s">
        <v>965</v>
      </c>
      <c r="C370" s="393" t="s">
        <v>923</v>
      </c>
      <c r="D370" s="393"/>
      <c r="E370" s="393"/>
      <c r="F370" s="393"/>
      <c r="G370" s="393"/>
      <c r="H370" s="393"/>
      <c r="I370" s="393"/>
      <c r="J370" s="393"/>
      <c r="K370" s="393"/>
      <c r="L370" s="393"/>
      <c r="M370" s="135"/>
    </row>
    <row r="371" spans="1:13" s="359" customFormat="1" ht="39.6">
      <c r="A371" s="1144"/>
      <c r="B371" s="81" t="s">
        <v>966</v>
      </c>
      <c r="C371" s="393" t="s">
        <v>923</v>
      </c>
      <c r="D371" s="393"/>
      <c r="E371" s="393" t="s">
        <v>923</v>
      </c>
      <c r="F371" s="393"/>
      <c r="G371" s="393"/>
      <c r="H371" s="393"/>
      <c r="I371" s="393"/>
      <c r="J371" s="393"/>
      <c r="K371" s="393"/>
      <c r="L371" s="393"/>
      <c r="M371" s="135"/>
    </row>
    <row r="372" spans="1:13" s="359" customFormat="1" ht="26.4">
      <c r="A372" s="1144"/>
      <c r="B372" s="81" t="s">
        <v>967</v>
      </c>
      <c r="C372" s="393" t="s">
        <v>923</v>
      </c>
      <c r="D372" s="393"/>
      <c r="E372" s="393" t="s">
        <v>923</v>
      </c>
      <c r="F372" s="393"/>
      <c r="G372" s="393"/>
      <c r="H372" s="393"/>
      <c r="I372" s="393"/>
      <c r="J372" s="393"/>
      <c r="K372" s="393"/>
      <c r="L372" s="393"/>
      <c r="M372" s="135"/>
    </row>
    <row r="373" spans="1:13" s="359" customFormat="1" ht="39.6">
      <c r="A373" s="1144"/>
      <c r="B373" s="81" t="s">
        <v>968</v>
      </c>
      <c r="C373" s="393"/>
      <c r="D373" s="393"/>
      <c r="E373" s="393" t="s">
        <v>923</v>
      </c>
      <c r="F373" s="393"/>
      <c r="G373" s="393"/>
      <c r="H373" s="393"/>
      <c r="I373" s="393"/>
      <c r="J373" s="393"/>
      <c r="K373" s="393"/>
      <c r="L373" s="393"/>
      <c r="M373" s="135"/>
    </row>
    <row r="374" spans="1:13" s="359" customFormat="1" ht="26.4">
      <c r="A374" s="1144"/>
      <c r="B374" s="81" t="s">
        <v>969</v>
      </c>
      <c r="C374" s="393"/>
      <c r="D374" s="393"/>
      <c r="E374" s="393" t="s">
        <v>923</v>
      </c>
      <c r="F374" s="393"/>
      <c r="G374" s="393"/>
      <c r="H374" s="393"/>
      <c r="I374" s="393"/>
      <c r="J374" s="393"/>
      <c r="K374" s="393"/>
      <c r="L374" s="393"/>
      <c r="M374" s="135"/>
    </row>
    <row r="375" spans="1:13" s="359" customFormat="1" ht="26.4">
      <c r="A375" s="1145"/>
      <c r="B375" s="81" t="s">
        <v>970</v>
      </c>
      <c r="C375" s="393" t="s">
        <v>923</v>
      </c>
      <c r="D375" s="393"/>
      <c r="E375" s="393" t="s">
        <v>923</v>
      </c>
      <c r="F375" s="393"/>
      <c r="G375" s="393"/>
      <c r="H375" s="393"/>
      <c r="I375" s="393"/>
      <c r="J375" s="393"/>
      <c r="K375" s="393"/>
      <c r="L375" s="393"/>
      <c r="M375" s="135"/>
    </row>
    <row r="376" spans="1:13" s="359" customFormat="1" ht="26.4">
      <c r="A376" s="1143" t="s">
        <v>480</v>
      </c>
      <c r="B376" s="81" t="s">
        <v>971</v>
      </c>
      <c r="C376" s="393"/>
      <c r="D376" s="393"/>
      <c r="E376" s="393"/>
      <c r="F376" s="393"/>
      <c r="G376" s="393"/>
      <c r="H376" s="393"/>
      <c r="I376" s="393"/>
      <c r="J376" s="393"/>
      <c r="K376" s="393"/>
      <c r="L376" s="393" t="s">
        <v>923</v>
      </c>
      <c r="M376" s="135"/>
    </row>
    <row r="377" spans="1:13" s="359" customFormat="1" ht="13.2">
      <c r="A377" s="1144"/>
      <c r="B377" s="81" t="s">
        <v>972</v>
      </c>
      <c r="C377" s="393"/>
      <c r="D377" s="393"/>
      <c r="E377" s="393"/>
      <c r="F377" s="393"/>
      <c r="G377" s="393"/>
      <c r="H377" s="393"/>
      <c r="I377" s="393"/>
      <c r="J377" s="393"/>
      <c r="K377" s="393"/>
      <c r="L377" s="393" t="s">
        <v>923</v>
      </c>
      <c r="M377" s="135"/>
    </row>
    <row r="378" spans="1:13" s="359" customFormat="1" ht="26.4">
      <c r="A378" s="1144"/>
      <c r="B378" s="81" t="s">
        <v>973</v>
      </c>
      <c r="C378" s="393"/>
      <c r="D378" s="393"/>
      <c r="E378" s="393"/>
      <c r="F378" s="393"/>
      <c r="G378" s="393"/>
      <c r="H378" s="393"/>
      <c r="I378" s="393"/>
      <c r="J378" s="393"/>
      <c r="K378" s="393"/>
      <c r="L378" s="393"/>
      <c r="M378" s="135" t="s">
        <v>974</v>
      </c>
    </row>
    <row r="379" spans="1:13" s="359" customFormat="1" ht="13.2">
      <c r="A379" s="1144"/>
      <c r="B379" s="81" t="s">
        <v>975</v>
      </c>
      <c r="C379" s="393"/>
      <c r="D379" s="393"/>
      <c r="E379" s="393"/>
      <c r="F379" s="393"/>
      <c r="G379" s="393"/>
      <c r="H379" s="393"/>
      <c r="I379" s="393"/>
      <c r="J379" s="393"/>
      <c r="K379" s="393" t="s">
        <v>923</v>
      </c>
      <c r="L379" s="393"/>
      <c r="M379" s="135"/>
    </row>
    <row r="380" spans="1:13" s="359" customFormat="1" ht="25.95" customHeight="1">
      <c r="A380" s="1144"/>
      <c r="B380" s="81" t="s">
        <v>976</v>
      </c>
      <c r="C380" s="393" t="s">
        <v>923</v>
      </c>
      <c r="D380" s="393"/>
      <c r="E380" s="393"/>
      <c r="F380" s="393"/>
      <c r="G380" s="393"/>
      <c r="H380" s="393"/>
      <c r="I380" s="393"/>
      <c r="J380" s="393"/>
      <c r="K380" s="393"/>
      <c r="L380" s="393"/>
      <c r="M380" s="135"/>
    </row>
    <row r="381" spans="1:13" s="359" customFormat="1" ht="26.4">
      <c r="A381" s="1144"/>
      <c r="B381" s="81" t="s">
        <v>977</v>
      </c>
      <c r="C381" s="393" t="s">
        <v>923</v>
      </c>
      <c r="D381" s="393"/>
      <c r="E381" s="393"/>
      <c r="F381" s="393"/>
      <c r="G381" s="393"/>
      <c r="H381" s="393"/>
      <c r="I381" s="393"/>
      <c r="J381" s="393"/>
      <c r="K381" s="393"/>
      <c r="L381" s="393"/>
      <c r="M381" s="602"/>
    </row>
    <row r="382" spans="1:13" s="359" customFormat="1" ht="39.6">
      <c r="A382" s="1144"/>
      <c r="B382" s="81" t="s">
        <v>978</v>
      </c>
      <c r="C382" s="393"/>
      <c r="D382" s="393" t="s">
        <v>923</v>
      </c>
      <c r="E382" s="393"/>
      <c r="F382" s="393"/>
      <c r="G382" s="393"/>
      <c r="H382" s="393"/>
      <c r="I382" s="393"/>
      <c r="J382" s="393"/>
      <c r="K382" s="393"/>
      <c r="L382" s="393"/>
      <c r="M382" s="135"/>
    </row>
    <row r="383" spans="1:13" s="359" customFormat="1" ht="26.4">
      <c r="A383" s="1144"/>
      <c r="B383" s="81" t="s">
        <v>979</v>
      </c>
      <c r="C383" s="393"/>
      <c r="D383" s="393"/>
      <c r="E383" s="393" t="s">
        <v>923</v>
      </c>
      <c r="F383" s="393"/>
      <c r="G383" s="393"/>
      <c r="H383" s="393"/>
      <c r="I383" s="393"/>
      <c r="J383" s="393"/>
      <c r="K383" s="393" t="s">
        <v>923</v>
      </c>
      <c r="L383" s="393"/>
      <c r="M383" s="599"/>
    </row>
    <row r="384" spans="1:13" s="359" customFormat="1" ht="52.8">
      <c r="A384" s="1144"/>
      <c r="B384" s="81" t="s">
        <v>980</v>
      </c>
      <c r="C384" s="393"/>
      <c r="D384" s="393"/>
      <c r="E384" s="393"/>
      <c r="F384" s="393"/>
      <c r="G384" s="393"/>
      <c r="H384" s="393"/>
      <c r="I384" s="393"/>
      <c r="J384" s="393"/>
      <c r="K384" s="393"/>
      <c r="L384" s="393"/>
      <c r="M384" s="135" t="s">
        <v>981</v>
      </c>
    </row>
    <row r="385" spans="1:13" s="359" customFormat="1" ht="26.4">
      <c r="A385" s="1144"/>
      <c r="B385" s="143" t="s">
        <v>982</v>
      </c>
      <c r="C385" s="393"/>
      <c r="D385" s="393" t="s">
        <v>923</v>
      </c>
      <c r="E385" s="393"/>
      <c r="F385" s="393"/>
      <c r="G385" s="393"/>
      <c r="H385" s="393"/>
      <c r="I385" s="393"/>
      <c r="J385" s="393"/>
      <c r="K385" s="393"/>
      <c r="L385" s="393"/>
      <c r="M385" s="602"/>
    </row>
    <row r="386" spans="1:13" s="359" customFormat="1" ht="39.6">
      <c r="A386" s="1144"/>
      <c r="B386" s="81" t="s">
        <v>983</v>
      </c>
      <c r="C386" s="393"/>
      <c r="D386" s="393"/>
      <c r="E386" s="393"/>
      <c r="F386" s="393"/>
      <c r="G386" s="393"/>
      <c r="H386" s="393"/>
      <c r="I386" s="393"/>
      <c r="J386" s="393"/>
      <c r="K386" s="393"/>
      <c r="L386" s="393"/>
      <c r="M386" s="135" t="s">
        <v>984</v>
      </c>
    </row>
    <row r="387" spans="1:13" s="359" customFormat="1" ht="26.4">
      <c r="A387" s="1145"/>
      <c r="B387" s="81" t="s">
        <v>985</v>
      </c>
      <c r="C387" s="393" t="s">
        <v>923</v>
      </c>
      <c r="D387" s="393"/>
      <c r="E387" s="393"/>
      <c r="F387" s="393"/>
      <c r="G387" s="393"/>
      <c r="H387" s="393"/>
      <c r="I387" s="393"/>
      <c r="J387" s="393"/>
      <c r="K387" s="393"/>
      <c r="L387" s="393"/>
      <c r="M387" s="135"/>
    </row>
    <row r="388" spans="1:13" s="359" customFormat="1" ht="12.45" customHeight="1">
      <c r="A388" s="1143" t="s">
        <v>258</v>
      </c>
      <c r="B388" s="81" t="s">
        <v>986</v>
      </c>
      <c r="C388" s="393"/>
      <c r="D388" s="393"/>
      <c r="E388" s="393"/>
      <c r="F388" s="393"/>
      <c r="G388" s="393"/>
      <c r="H388" s="393"/>
      <c r="I388" s="393"/>
      <c r="J388" s="393"/>
      <c r="K388" s="393" t="s">
        <v>923</v>
      </c>
      <c r="L388" s="393"/>
      <c r="M388" s="135"/>
    </row>
    <row r="389" spans="1:13" s="359" customFormat="1" ht="12.45" customHeight="1">
      <c r="A389" s="1144"/>
      <c r="B389" s="81" t="s">
        <v>987</v>
      </c>
      <c r="C389" s="393"/>
      <c r="D389" s="393"/>
      <c r="E389" s="393"/>
      <c r="F389" s="393"/>
      <c r="G389" s="393"/>
      <c r="H389" s="393"/>
      <c r="I389" s="393"/>
      <c r="J389" s="393"/>
      <c r="K389" s="393" t="s">
        <v>923</v>
      </c>
      <c r="L389" s="393"/>
      <c r="M389" s="135"/>
    </row>
    <row r="390" spans="1:13" s="359" customFormat="1" ht="13.2">
      <c r="A390" s="1144"/>
      <c r="B390" s="81" t="s">
        <v>988</v>
      </c>
      <c r="C390" s="393"/>
      <c r="D390" s="393"/>
      <c r="E390" s="393"/>
      <c r="F390" s="393"/>
      <c r="G390" s="393"/>
      <c r="H390" s="393"/>
      <c r="I390" s="393"/>
      <c r="J390" s="393"/>
      <c r="K390" s="393" t="s">
        <v>923</v>
      </c>
      <c r="L390" s="393"/>
      <c r="M390" s="135"/>
    </row>
    <row r="391" spans="1:13" s="359" customFormat="1" ht="13.2">
      <c r="A391" s="1144"/>
      <c r="B391" s="81" t="s">
        <v>989</v>
      </c>
      <c r="C391" s="393"/>
      <c r="D391" s="393"/>
      <c r="E391" s="393"/>
      <c r="F391" s="393"/>
      <c r="G391" s="393"/>
      <c r="H391" s="393"/>
      <c r="I391" s="393"/>
      <c r="J391" s="393"/>
      <c r="K391" s="393"/>
      <c r="L391" s="393" t="s">
        <v>923</v>
      </c>
      <c r="M391" s="135"/>
    </row>
    <row r="392" spans="1:13" s="359" customFormat="1" ht="13.2">
      <c r="A392" s="1144"/>
      <c r="B392" s="81" t="s">
        <v>990</v>
      </c>
      <c r="C392" s="393"/>
      <c r="D392" s="393"/>
      <c r="E392" s="393"/>
      <c r="F392" s="393"/>
      <c r="G392" s="393"/>
      <c r="H392" s="393"/>
      <c r="I392" s="393"/>
      <c r="J392" s="393"/>
      <c r="K392" s="393"/>
      <c r="L392" s="393" t="s">
        <v>923</v>
      </c>
      <c r="M392" s="135"/>
    </row>
    <row r="393" spans="1:13" s="359" customFormat="1" ht="13.2">
      <c r="A393" s="1144"/>
      <c r="B393" s="81" t="s">
        <v>991</v>
      </c>
      <c r="C393" s="393"/>
      <c r="D393" s="393"/>
      <c r="E393" s="393"/>
      <c r="F393" s="393"/>
      <c r="G393" s="393"/>
      <c r="H393" s="393"/>
      <c r="I393" s="393"/>
      <c r="J393" s="393"/>
      <c r="K393" s="393"/>
      <c r="L393" s="393" t="s">
        <v>923</v>
      </c>
      <c r="M393" s="135"/>
    </row>
    <row r="394" spans="1:13" s="359" customFormat="1" ht="13.2">
      <c r="A394" s="1144"/>
      <c r="B394" s="81" t="s">
        <v>992</v>
      </c>
      <c r="C394" s="393"/>
      <c r="D394" s="393"/>
      <c r="E394" s="393"/>
      <c r="F394" s="393"/>
      <c r="G394" s="393"/>
      <c r="H394" s="393"/>
      <c r="I394" s="393"/>
      <c r="J394" s="393"/>
      <c r="K394" s="393"/>
      <c r="L394" s="393" t="s">
        <v>923</v>
      </c>
      <c r="M394" s="135"/>
    </row>
    <row r="395" spans="1:13" s="359" customFormat="1" ht="39.6">
      <c r="A395" s="1144"/>
      <c r="B395" s="81" t="s">
        <v>993</v>
      </c>
      <c r="C395" s="393"/>
      <c r="D395" s="393"/>
      <c r="E395" s="393"/>
      <c r="F395" s="393"/>
      <c r="G395" s="393"/>
      <c r="H395" s="393"/>
      <c r="I395" s="393"/>
      <c r="J395" s="393"/>
      <c r="K395" s="393"/>
      <c r="L395" s="393"/>
      <c r="M395" s="599" t="s">
        <v>994</v>
      </c>
    </row>
    <row r="396" spans="1:13" s="359" customFormat="1" ht="13.2">
      <c r="A396" s="1144"/>
      <c r="B396" s="81" t="s">
        <v>995</v>
      </c>
      <c r="C396" s="393"/>
      <c r="D396" s="393"/>
      <c r="E396" s="393"/>
      <c r="F396" s="393"/>
      <c r="G396" s="393"/>
      <c r="H396" s="393"/>
      <c r="I396" s="393"/>
      <c r="J396" s="393"/>
      <c r="K396" s="393"/>
      <c r="L396" s="393" t="s">
        <v>923</v>
      </c>
      <c r="M396" s="135"/>
    </row>
    <row r="397" spans="1:13" s="359" customFormat="1" ht="26.4">
      <c r="A397" s="1144"/>
      <c r="B397" s="81" t="s">
        <v>996</v>
      </c>
      <c r="C397" s="393"/>
      <c r="D397" s="393"/>
      <c r="E397" s="393"/>
      <c r="F397" s="393"/>
      <c r="G397" s="393"/>
      <c r="H397" s="393"/>
      <c r="I397" s="393"/>
      <c r="J397" s="393"/>
      <c r="K397" s="393"/>
      <c r="L397" s="393" t="s">
        <v>923</v>
      </c>
      <c r="M397" s="135"/>
    </row>
    <row r="398" spans="1:13" s="359" customFormat="1" ht="26.4">
      <c r="A398" s="1144"/>
      <c r="B398" s="143" t="s">
        <v>997</v>
      </c>
      <c r="C398" s="393"/>
      <c r="D398" s="393"/>
      <c r="E398" s="393"/>
      <c r="F398" s="393"/>
      <c r="G398" s="393"/>
      <c r="H398" s="393"/>
      <c r="I398" s="393"/>
      <c r="J398" s="393"/>
      <c r="K398" s="393" t="s">
        <v>923</v>
      </c>
      <c r="L398" s="393"/>
      <c r="M398" s="599"/>
    </row>
    <row r="399" spans="1:13" s="359" customFormat="1" ht="26.4">
      <c r="A399" s="1144"/>
      <c r="B399" s="81" t="s">
        <v>998</v>
      </c>
      <c r="C399" s="393"/>
      <c r="D399" s="393"/>
      <c r="E399" s="393"/>
      <c r="F399" s="393"/>
      <c r="G399" s="393"/>
      <c r="H399" s="393"/>
      <c r="I399" s="393"/>
      <c r="J399" s="393"/>
      <c r="K399" s="393"/>
      <c r="L399" s="393" t="s">
        <v>923</v>
      </c>
      <c r="M399" s="135"/>
    </row>
    <row r="400" spans="1:13" s="359" customFormat="1" ht="13.2">
      <c r="A400" s="1144"/>
      <c r="B400" s="81" t="s">
        <v>999</v>
      </c>
      <c r="C400" s="393"/>
      <c r="D400" s="393"/>
      <c r="E400" s="393"/>
      <c r="F400" s="393"/>
      <c r="G400" s="393"/>
      <c r="H400" s="393"/>
      <c r="I400" s="393"/>
      <c r="J400" s="393"/>
      <c r="K400" s="393"/>
      <c r="L400" s="393" t="s">
        <v>923</v>
      </c>
      <c r="M400" s="135"/>
    </row>
    <row r="401" spans="1:13" s="359" customFormat="1" ht="12.45" customHeight="1">
      <c r="A401" s="1144"/>
      <c r="B401" s="81" t="s">
        <v>1000</v>
      </c>
      <c r="C401" s="393"/>
      <c r="D401" s="393"/>
      <c r="E401" s="393"/>
      <c r="F401" s="393"/>
      <c r="G401" s="393"/>
      <c r="H401" s="393"/>
      <c r="I401" s="393"/>
      <c r="J401" s="393" t="s">
        <v>923</v>
      </c>
      <c r="K401" s="393"/>
      <c r="L401" s="393"/>
      <c r="M401" s="135"/>
    </row>
    <row r="402" spans="1:13" s="359" customFormat="1" ht="25.2" customHeight="1">
      <c r="A402" s="1144"/>
      <c r="B402" s="81" t="s">
        <v>1001</v>
      </c>
      <c r="C402" s="393" t="s">
        <v>923</v>
      </c>
      <c r="D402" s="393"/>
      <c r="E402" s="393"/>
      <c r="F402" s="393"/>
      <c r="G402" s="393"/>
      <c r="H402" s="393"/>
      <c r="I402" s="393"/>
      <c r="J402" s="393"/>
      <c r="K402" s="393"/>
      <c r="L402" s="393"/>
      <c r="M402" s="135"/>
    </row>
    <row r="403" spans="1:13" s="359" customFormat="1" ht="26.4">
      <c r="A403" s="1144"/>
      <c r="B403" s="81" t="s">
        <v>1002</v>
      </c>
      <c r="C403" s="393"/>
      <c r="D403" s="393"/>
      <c r="E403" s="393"/>
      <c r="F403" s="393"/>
      <c r="G403" s="393"/>
      <c r="H403" s="393"/>
      <c r="I403" s="393"/>
      <c r="J403" s="393"/>
      <c r="K403" s="393"/>
      <c r="L403" s="393" t="s">
        <v>923</v>
      </c>
      <c r="M403" s="135"/>
    </row>
    <row r="404" spans="1:13" s="359" customFormat="1" ht="13.2">
      <c r="A404" s="1144"/>
      <c r="B404" s="81" t="s">
        <v>1003</v>
      </c>
      <c r="C404" s="393"/>
      <c r="D404" s="393"/>
      <c r="E404" s="393"/>
      <c r="F404" s="393" t="s">
        <v>923</v>
      </c>
      <c r="G404" s="393"/>
      <c r="H404" s="393"/>
      <c r="I404" s="393"/>
      <c r="J404" s="602"/>
      <c r="K404" s="393"/>
      <c r="L404" s="393"/>
      <c r="M404" s="135"/>
    </row>
    <row r="405" spans="1:13" s="359" customFormat="1" ht="13.2">
      <c r="A405" s="1144"/>
      <c r="B405" s="81" t="s">
        <v>1004</v>
      </c>
      <c r="C405" s="393"/>
      <c r="D405" s="393"/>
      <c r="E405" s="393"/>
      <c r="F405" s="393"/>
      <c r="G405" s="393"/>
      <c r="H405" s="393"/>
      <c r="I405" s="393"/>
      <c r="K405" s="393"/>
      <c r="L405" s="393" t="s">
        <v>923</v>
      </c>
      <c r="M405" s="135"/>
    </row>
    <row r="406" spans="1:13" s="359" customFormat="1" ht="26.4">
      <c r="A406" s="1144"/>
      <c r="B406" s="81" t="s">
        <v>1005</v>
      </c>
      <c r="C406" s="393"/>
      <c r="D406" s="393"/>
      <c r="E406" s="393"/>
      <c r="F406" s="393"/>
      <c r="G406" s="393"/>
      <c r="H406" s="393"/>
      <c r="I406" s="393"/>
      <c r="J406" s="393"/>
      <c r="K406" s="393"/>
      <c r="L406" s="393" t="s">
        <v>923</v>
      </c>
      <c r="M406" s="135"/>
    </row>
    <row r="407" spans="1:13" s="359" customFormat="1" ht="12.45" customHeight="1">
      <c r="A407" s="1144"/>
      <c r="B407" s="81" t="s">
        <v>1006</v>
      </c>
      <c r="C407" s="393"/>
      <c r="D407" s="393"/>
      <c r="E407" s="393"/>
      <c r="F407" s="393"/>
      <c r="G407" s="393"/>
      <c r="H407" s="393"/>
      <c r="I407" s="393"/>
      <c r="J407" s="393"/>
      <c r="K407" s="393"/>
      <c r="L407" s="393" t="s">
        <v>923</v>
      </c>
      <c r="M407" s="135"/>
    </row>
    <row r="408" spans="1:13" s="359" customFormat="1" ht="13.2">
      <c r="A408" s="1144"/>
      <c r="B408" s="81" t="s">
        <v>1007</v>
      </c>
      <c r="C408" s="393"/>
      <c r="D408" s="393"/>
      <c r="E408" s="393"/>
      <c r="F408" s="393"/>
      <c r="G408" s="393"/>
      <c r="H408" s="393"/>
      <c r="I408" s="393"/>
      <c r="J408" s="393"/>
      <c r="K408" s="393"/>
      <c r="L408" s="393" t="s">
        <v>923</v>
      </c>
      <c r="M408" s="135"/>
    </row>
    <row r="409" spans="1:13" s="359" customFormat="1" ht="13.2">
      <c r="A409" s="1144"/>
      <c r="B409" s="81" t="s">
        <v>1008</v>
      </c>
      <c r="C409" s="393"/>
      <c r="D409" s="393"/>
      <c r="E409" s="393"/>
      <c r="F409" s="393"/>
      <c r="G409" s="393"/>
      <c r="H409" s="393"/>
      <c r="I409" s="393"/>
      <c r="J409" s="393"/>
      <c r="K409" s="393" t="s">
        <v>923</v>
      </c>
      <c r="L409" s="393"/>
      <c r="M409" s="135"/>
    </row>
    <row r="410" spans="1:13" s="359" customFormat="1" ht="26.4">
      <c r="A410" s="1144"/>
      <c r="B410" s="81" t="s">
        <v>1009</v>
      </c>
      <c r="C410" s="393" t="s">
        <v>923</v>
      </c>
      <c r="D410" s="393"/>
      <c r="E410" s="393"/>
      <c r="F410" s="393"/>
      <c r="G410" s="393"/>
      <c r="H410" s="393"/>
      <c r="I410" s="393"/>
      <c r="J410" s="393"/>
      <c r="K410" s="393"/>
      <c r="L410" s="393"/>
      <c r="M410" s="135"/>
    </row>
    <row r="411" spans="1:13" s="359" customFormat="1" ht="26.4">
      <c r="A411" s="1144"/>
      <c r="B411" s="81" t="s">
        <v>1010</v>
      </c>
      <c r="C411" s="393"/>
      <c r="D411" s="393"/>
      <c r="E411" s="393"/>
      <c r="F411" s="393"/>
      <c r="G411" s="393"/>
      <c r="H411" s="393"/>
      <c r="I411" s="393"/>
      <c r="J411" s="393"/>
      <c r="K411" s="393"/>
      <c r="L411" s="393" t="s">
        <v>923</v>
      </c>
      <c r="M411" s="135"/>
    </row>
    <row r="412" spans="1:13" s="359" customFormat="1" ht="26.4">
      <c r="A412" s="1144"/>
      <c r="B412" s="81" t="s">
        <v>1011</v>
      </c>
      <c r="C412" s="393"/>
      <c r="D412" s="393"/>
      <c r="E412" s="393"/>
      <c r="F412" s="393"/>
      <c r="G412" s="393"/>
      <c r="H412" s="393"/>
      <c r="I412" s="393"/>
      <c r="J412" s="393"/>
      <c r="K412" s="393"/>
      <c r="L412" s="393" t="s">
        <v>923</v>
      </c>
      <c r="M412" s="135"/>
    </row>
    <row r="413" spans="1:13" s="359" customFormat="1" ht="13.2">
      <c r="A413" s="1144"/>
      <c r="B413" s="81" t="s">
        <v>1012</v>
      </c>
      <c r="C413" s="393"/>
      <c r="D413" s="393"/>
      <c r="E413" s="393"/>
      <c r="F413" s="393"/>
      <c r="G413" s="393"/>
      <c r="H413" s="393"/>
      <c r="I413" s="393"/>
      <c r="J413" s="393"/>
      <c r="K413" s="393" t="s">
        <v>923</v>
      </c>
      <c r="L413" s="393"/>
      <c r="M413" s="135"/>
    </row>
    <row r="414" spans="1:13" s="359" customFormat="1" ht="12.45" customHeight="1">
      <c r="A414" s="1144"/>
      <c r="B414" s="81" t="s">
        <v>1013</v>
      </c>
      <c r="C414" s="393"/>
      <c r="D414" s="393"/>
      <c r="E414" s="393"/>
      <c r="F414" s="393"/>
      <c r="G414" s="393"/>
      <c r="H414" s="393"/>
      <c r="I414" s="393"/>
      <c r="J414" s="393"/>
      <c r="K414" s="393"/>
      <c r="L414" s="393" t="s">
        <v>923</v>
      </c>
      <c r="M414" s="135"/>
    </row>
    <row r="415" spans="1:13" s="359" customFormat="1" ht="13.2">
      <c r="A415" s="1144"/>
      <c r="B415" s="81" t="s">
        <v>1014</v>
      </c>
      <c r="C415" s="393"/>
      <c r="D415" s="393"/>
      <c r="E415" s="393"/>
      <c r="F415" s="393"/>
      <c r="G415" s="393"/>
      <c r="H415" s="393"/>
      <c r="I415" s="393"/>
      <c r="J415" s="393"/>
      <c r="K415" s="393" t="s">
        <v>923</v>
      </c>
      <c r="L415" s="393"/>
      <c r="M415" s="135"/>
    </row>
    <row r="416" spans="1:13" s="359" customFormat="1" ht="26.4">
      <c r="A416" s="1144"/>
      <c r="B416" s="81" t="s">
        <v>1015</v>
      </c>
      <c r="C416" s="393" t="s">
        <v>923</v>
      </c>
      <c r="D416" s="393"/>
      <c r="E416" s="393"/>
      <c r="F416" s="393"/>
      <c r="G416" s="393"/>
      <c r="H416" s="393"/>
      <c r="I416" s="393"/>
      <c r="J416" s="393"/>
      <c r="K416" s="393"/>
      <c r="L416" s="393"/>
      <c r="M416" s="135"/>
    </row>
    <row r="417" spans="1:13" s="359" customFormat="1" ht="26.4">
      <c r="A417" s="1144"/>
      <c r="B417" s="81" t="s">
        <v>1016</v>
      </c>
      <c r="C417" s="393"/>
      <c r="D417" s="393"/>
      <c r="E417" s="393"/>
      <c r="F417" s="393"/>
      <c r="G417" s="393"/>
      <c r="H417" s="393"/>
      <c r="I417" s="393"/>
      <c r="J417" s="393"/>
      <c r="K417" s="393" t="s">
        <v>923</v>
      </c>
      <c r="L417" s="393"/>
      <c r="M417" s="135"/>
    </row>
    <row r="418" spans="1:13" s="359" customFormat="1" ht="26.4">
      <c r="A418" s="1144"/>
      <c r="B418" s="81" t="s">
        <v>1017</v>
      </c>
      <c r="C418" s="393"/>
      <c r="D418" s="393"/>
      <c r="E418" s="393"/>
      <c r="F418" s="393"/>
      <c r="G418" s="393"/>
      <c r="H418" s="393"/>
      <c r="I418" s="393"/>
      <c r="J418" s="393"/>
      <c r="K418" s="393" t="s">
        <v>923</v>
      </c>
      <c r="L418" s="393"/>
      <c r="M418" s="135"/>
    </row>
    <row r="419" spans="1:13" s="359" customFormat="1" ht="26.4">
      <c r="A419" s="1144"/>
      <c r="B419" s="81" t="s">
        <v>1018</v>
      </c>
      <c r="C419" s="393" t="s">
        <v>923</v>
      </c>
      <c r="D419" s="393"/>
      <c r="E419" s="393"/>
      <c r="F419" s="393"/>
      <c r="G419" s="393"/>
      <c r="H419" s="393"/>
      <c r="I419" s="393"/>
      <c r="J419" s="393"/>
      <c r="K419" s="393"/>
      <c r="L419" s="393"/>
      <c r="M419" s="135"/>
    </row>
    <row r="420" spans="1:13" s="359" customFormat="1" ht="39.6">
      <c r="A420" s="1144"/>
      <c r="B420" s="81" t="s">
        <v>1019</v>
      </c>
      <c r="C420" s="393"/>
      <c r="D420" s="393"/>
      <c r="E420" s="393"/>
      <c r="F420" s="393"/>
      <c r="G420" s="393"/>
      <c r="H420" s="393"/>
      <c r="I420" s="393"/>
      <c r="J420" s="393"/>
      <c r="K420" s="393" t="s">
        <v>923</v>
      </c>
      <c r="L420" s="393"/>
      <c r="M420" s="135"/>
    </row>
    <row r="421" spans="1:13" s="359" customFormat="1" ht="26.4">
      <c r="A421" s="1144"/>
      <c r="B421" s="81" t="s">
        <v>1020</v>
      </c>
      <c r="C421" s="393"/>
      <c r="D421" s="393"/>
      <c r="E421" s="393"/>
      <c r="F421" s="393"/>
      <c r="G421" s="393"/>
      <c r="H421" s="393"/>
      <c r="I421" s="393"/>
      <c r="J421" s="393"/>
      <c r="K421" s="393"/>
      <c r="L421" s="393" t="s">
        <v>923</v>
      </c>
      <c r="M421" s="135"/>
    </row>
    <row r="422" spans="1:13" s="359" customFormat="1" ht="26.4">
      <c r="A422" s="1144"/>
      <c r="B422" s="81" t="s">
        <v>1021</v>
      </c>
      <c r="C422" s="393"/>
      <c r="D422" s="393"/>
      <c r="E422" s="393"/>
      <c r="F422" s="393"/>
      <c r="G422" s="393"/>
      <c r="H422" s="393"/>
      <c r="I422" s="393"/>
      <c r="J422" s="393"/>
      <c r="K422" s="393" t="s">
        <v>923</v>
      </c>
      <c r="L422" s="393"/>
      <c r="M422" s="135"/>
    </row>
    <row r="423" spans="1:13" s="359" customFormat="1" ht="26.4">
      <c r="A423" s="1144"/>
      <c r="B423" s="81" t="s">
        <v>1022</v>
      </c>
      <c r="C423" s="393"/>
      <c r="D423" s="393"/>
      <c r="E423" s="393"/>
      <c r="F423" s="393"/>
      <c r="G423" s="393"/>
      <c r="H423" s="393"/>
      <c r="I423" s="393"/>
      <c r="J423" s="393"/>
      <c r="K423" s="393"/>
      <c r="L423" s="393" t="s">
        <v>923</v>
      </c>
      <c r="M423" s="135"/>
    </row>
    <row r="424" spans="1:13" s="359" customFormat="1" ht="26.4">
      <c r="A424" s="1144"/>
      <c r="B424" s="81" t="s">
        <v>1023</v>
      </c>
      <c r="C424" s="393"/>
      <c r="D424" s="393"/>
      <c r="E424" s="393"/>
      <c r="F424" s="393"/>
      <c r="G424" s="393"/>
      <c r="H424" s="393"/>
      <c r="I424" s="393"/>
      <c r="J424" s="393"/>
      <c r="K424" s="393"/>
      <c r="L424" s="393" t="s">
        <v>923</v>
      </c>
      <c r="M424" s="135"/>
    </row>
    <row r="425" spans="1:13" s="359" customFormat="1" ht="26.4">
      <c r="A425" s="1144"/>
      <c r="B425" s="81" t="s">
        <v>1024</v>
      </c>
      <c r="C425" s="393"/>
      <c r="D425" s="393"/>
      <c r="E425" s="393"/>
      <c r="F425" s="393"/>
      <c r="G425" s="393"/>
      <c r="H425" s="393"/>
      <c r="I425" s="393"/>
      <c r="J425" s="393"/>
      <c r="K425" s="393"/>
      <c r="L425" s="393" t="s">
        <v>923</v>
      </c>
      <c r="M425" s="135"/>
    </row>
    <row r="426" spans="1:13" s="359" customFormat="1" ht="13.2">
      <c r="A426" s="1144"/>
      <c r="B426" s="81" t="s">
        <v>1025</v>
      </c>
      <c r="C426" s="393"/>
      <c r="D426" s="393"/>
      <c r="E426" s="393"/>
      <c r="F426" s="393"/>
      <c r="G426" s="393"/>
      <c r="H426" s="393"/>
      <c r="I426" s="393"/>
      <c r="J426" s="393"/>
      <c r="K426" s="393"/>
      <c r="L426" s="393" t="s">
        <v>923</v>
      </c>
      <c r="M426" s="135"/>
    </row>
    <row r="427" spans="1:13" s="359" customFormat="1" ht="26.4">
      <c r="A427" s="1144"/>
      <c r="B427" s="81" t="s">
        <v>1026</v>
      </c>
      <c r="C427" s="393"/>
      <c r="D427" s="393"/>
      <c r="E427" s="393"/>
      <c r="F427" s="393"/>
      <c r="G427" s="393"/>
      <c r="H427" s="393"/>
      <c r="I427" s="393"/>
      <c r="J427" s="393"/>
      <c r="K427" s="393"/>
      <c r="L427" s="393" t="s">
        <v>923</v>
      </c>
      <c r="M427" s="135"/>
    </row>
    <row r="428" spans="1:13" s="359" customFormat="1" ht="26.4">
      <c r="A428" s="1144"/>
      <c r="B428" s="81" t="s">
        <v>1027</v>
      </c>
      <c r="C428" s="393"/>
      <c r="D428" s="393"/>
      <c r="E428" s="393"/>
      <c r="F428" s="393"/>
      <c r="G428" s="393"/>
      <c r="H428" s="393"/>
      <c r="I428" s="393"/>
      <c r="J428" s="393"/>
      <c r="K428" s="393"/>
      <c r="L428" s="393"/>
      <c r="M428" s="599" t="s">
        <v>1028</v>
      </c>
    </row>
    <row r="429" spans="1:13" s="359" customFormat="1" ht="26.4">
      <c r="A429" s="1144"/>
      <c r="B429" s="81" t="s">
        <v>1029</v>
      </c>
      <c r="C429" s="393"/>
      <c r="D429" s="393"/>
      <c r="E429" s="393"/>
      <c r="F429" s="393"/>
      <c r="G429" s="393"/>
      <c r="H429" s="393"/>
      <c r="I429" s="393"/>
      <c r="J429" s="393"/>
      <c r="K429" s="393"/>
      <c r="L429" s="393" t="s">
        <v>923</v>
      </c>
      <c r="M429" s="135"/>
    </row>
    <row r="430" spans="1:13" s="359" customFormat="1" ht="26.4">
      <c r="A430" s="1144"/>
      <c r="B430" s="81" t="s">
        <v>1030</v>
      </c>
      <c r="C430" s="393"/>
      <c r="D430" s="393"/>
      <c r="E430" s="393"/>
      <c r="F430" s="393"/>
      <c r="G430" s="393"/>
      <c r="H430" s="393"/>
      <c r="I430" s="393"/>
      <c r="J430" s="393"/>
      <c r="K430" s="393" t="s">
        <v>923</v>
      </c>
      <c r="L430" s="393"/>
      <c r="M430" s="135"/>
    </row>
    <row r="431" spans="1:13" s="359" customFormat="1" ht="26.4">
      <c r="A431" s="1144"/>
      <c r="B431" s="81" t="s">
        <v>1031</v>
      </c>
      <c r="C431" s="393"/>
      <c r="D431" s="393"/>
      <c r="E431" s="393"/>
      <c r="F431" s="393"/>
      <c r="G431" s="393"/>
      <c r="H431" s="393"/>
      <c r="I431" s="393"/>
      <c r="J431" s="393"/>
      <c r="K431" s="393"/>
      <c r="L431" s="393" t="s">
        <v>923</v>
      </c>
      <c r="M431" s="135"/>
    </row>
    <row r="432" spans="1:13" s="359" customFormat="1" ht="26.4">
      <c r="A432" s="1144"/>
      <c r="B432" s="81" t="s">
        <v>1032</v>
      </c>
      <c r="C432" s="393"/>
      <c r="D432" s="393"/>
      <c r="E432" s="393"/>
      <c r="F432" s="393"/>
      <c r="G432" s="393"/>
      <c r="H432" s="393"/>
      <c r="I432" s="393"/>
      <c r="J432" s="393"/>
      <c r="K432" s="393"/>
      <c r="L432" s="393" t="s">
        <v>923</v>
      </c>
      <c r="M432" s="599"/>
    </row>
    <row r="433" spans="1:14" s="359" customFormat="1" ht="26.4">
      <c r="A433" s="1144"/>
      <c r="B433" s="81" t="s">
        <v>1033</v>
      </c>
      <c r="C433" s="393"/>
      <c r="D433" s="393"/>
      <c r="E433" s="393"/>
      <c r="F433" s="393"/>
      <c r="G433" s="393"/>
      <c r="H433" s="393"/>
      <c r="I433" s="393"/>
      <c r="J433" s="393"/>
      <c r="K433" s="393" t="s">
        <v>923</v>
      </c>
      <c r="L433" s="393"/>
      <c r="M433" s="135"/>
    </row>
    <row r="434" spans="1:14" s="359" customFormat="1" ht="13.2">
      <c r="A434" s="1144"/>
      <c r="B434" s="81" t="s">
        <v>1034</v>
      </c>
      <c r="C434" s="393"/>
      <c r="D434" s="393"/>
      <c r="E434" s="393"/>
      <c r="F434" s="393"/>
      <c r="G434" s="393"/>
      <c r="H434" s="393"/>
      <c r="I434" s="393"/>
      <c r="J434" s="393"/>
      <c r="K434" s="393"/>
      <c r="L434" s="393" t="s">
        <v>923</v>
      </c>
      <c r="M434" s="135"/>
    </row>
    <row r="435" spans="1:14" s="359" customFormat="1" ht="26.4">
      <c r="A435" s="1144"/>
      <c r="B435" s="81" t="s">
        <v>1035</v>
      </c>
      <c r="C435" s="393"/>
      <c r="D435" s="393"/>
      <c r="E435" s="393"/>
      <c r="F435" s="393"/>
      <c r="G435" s="393"/>
      <c r="H435" s="393"/>
      <c r="I435" s="393"/>
      <c r="J435" s="393"/>
      <c r="K435" s="393" t="s">
        <v>923</v>
      </c>
      <c r="L435" s="393"/>
      <c r="M435" s="135"/>
    </row>
    <row r="436" spans="1:14" s="359" customFormat="1" ht="26.4">
      <c r="A436" s="1144"/>
      <c r="B436" s="81" t="s">
        <v>1036</v>
      </c>
      <c r="C436" s="393"/>
      <c r="D436" s="393" t="s">
        <v>923</v>
      </c>
      <c r="E436" s="393"/>
      <c r="F436" s="393"/>
      <c r="G436" s="393"/>
      <c r="H436" s="393"/>
      <c r="I436" s="393"/>
      <c r="J436" s="393"/>
      <c r="K436" s="393"/>
      <c r="L436" s="393"/>
      <c r="M436" s="135"/>
    </row>
    <row r="437" spans="1:14" s="359" customFormat="1" ht="26.4">
      <c r="A437" s="1144"/>
      <c r="B437" s="81" t="s">
        <v>1037</v>
      </c>
      <c r="C437" s="393"/>
      <c r="D437" s="393"/>
      <c r="E437" s="393"/>
      <c r="F437" s="393"/>
      <c r="G437" s="393"/>
      <c r="H437" s="393"/>
      <c r="I437" s="393"/>
      <c r="J437" s="393"/>
      <c r="K437" s="393" t="s">
        <v>923</v>
      </c>
      <c r="L437" s="393"/>
      <c r="M437" s="135"/>
    </row>
    <row r="438" spans="1:14" s="359" customFormat="1" ht="13.2">
      <c r="A438" s="1144"/>
      <c r="B438" s="81" t="s">
        <v>1038</v>
      </c>
      <c r="C438" s="393"/>
      <c r="D438" s="393"/>
      <c r="E438" s="393"/>
      <c r="F438" s="393"/>
      <c r="G438" s="393"/>
      <c r="H438" s="393"/>
      <c r="I438" s="393"/>
      <c r="J438" s="393"/>
      <c r="K438" s="393"/>
      <c r="L438" s="393" t="s">
        <v>923</v>
      </c>
      <c r="M438" s="135"/>
    </row>
    <row r="439" spans="1:14" s="359" customFormat="1" ht="12.45" customHeight="1">
      <c r="A439" s="1144"/>
      <c r="B439" s="81" t="s">
        <v>1039</v>
      </c>
      <c r="C439" s="393" t="s">
        <v>923</v>
      </c>
      <c r="D439" s="393" t="s">
        <v>923</v>
      </c>
      <c r="E439" s="393"/>
      <c r="F439" s="393"/>
      <c r="G439" s="393"/>
      <c r="H439" s="393"/>
      <c r="I439" s="393"/>
      <c r="J439" s="393"/>
      <c r="K439" s="393"/>
      <c r="L439" s="393"/>
      <c r="M439" s="135"/>
    </row>
    <row r="440" spans="1:14" s="359" customFormat="1" ht="26.4">
      <c r="A440" s="1144"/>
      <c r="B440" s="81" t="s">
        <v>1040</v>
      </c>
      <c r="C440" s="393"/>
      <c r="D440" s="393"/>
      <c r="E440" s="393"/>
      <c r="F440" s="393"/>
      <c r="G440" s="393"/>
      <c r="H440" s="393"/>
      <c r="I440" s="393"/>
      <c r="J440" s="393"/>
      <c r="K440" s="393" t="s">
        <v>923</v>
      </c>
      <c r="L440" s="393"/>
      <c r="M440" s="135"/>
    </row>
    <row r="441" spans="1:14" s="359" customFormat="1" ht="13.2">
      <c r="A441" s="1144"/>
      <c r="B441" s="81" t="s">
        <v>1041</v>
      </c>
      <c r="C441" s="393"/>
      <c r="D441" s="393"/>
      <c r="E441" s="393"/>
      <c r="F441" s="393"/>
      <c r="G441" s="393"/>
      <c r="H441" s="393"/>
      <c r="I441" s="393"/>
      <c r="J441" s="393"/>
      <c r="K441" s="393"/>
      <c r="L441" s="393" t="s">
        <v>923</v>
      </c>
      <c r="M441" s="135"/>
    </row>
    <row r="442" spans="1:14" s="359" customFormat="1" ht="26.4">
      <c r="A442" s="1144"/>
      <c r="B442" s="81" t="s">
        <v>1042</v>
      </c>
      <c r="C442" s="393"/>
      <c r="D442" s="393"/>
      <c r="E442" s="393"/>
      <c r="F442" s="393"/>
      <c r="G442" s="393"/>
      <c r="H442" s="393"/>
      <c r="I442" s="393"/>
      <c r="J442" s="393"/>
      <c r="K442" s="393"/>
      <c r="L442" s="393" t="s">
        <v>923</v>
      </c>
      <c r="M442" s="135"/>
    </row>
    <row r="443" spans="1:14" s="359" customFormat="1" ht="26.4">
      <c r="A443" s="1144"/>
      <c r="B443" s="81" t="s">
        <v>1043</v>
      </c>
      <c r="C443" s="393" t="s">
        <v>923</v>
      </c>
      <c r="D443" s="393"/>
      <c r="E443" s="393"/>
      <c r="F443" s="393"/>
      <c r="G443" s="393"/>
      <c r="H443" s="393"/>
      <c r="I443" s="393"/>
      <c r="J443" s="393"/>
      <c r="K443" s="393"/>
      <c r="L443" s="393"/>
      <c r="M443" s="135"/>
    </row>
    <row r="444" spans="1:14" s="359" customFormat="1" ht="26.4">
      <c r="A444" s="1144"/>
      <c r="B444" s="81" t="s">
        <v>1044</v>
      </c>
      <c r="C444" s="393"/>
      <c r="D444" s="393"/>
      <c r="E444" s="393"/>
      <c r="F444" s="393"/>
      <c r="G444" s="393"/>
      <c r="H444" s="393"/>
      <c r="I444" s="393"/>
      <c r="J444" s="393"/>
      <c r="K444" s="393"/>
      <c r="L444" s="393" t="s">
        <v>923</v>
      </c>
      <c r="M444" s="135"/>
    </row>
    <row r="445" spans="1:14" s="359" customFormat="1" ht="26.4">
      <c r="A445" s="1144"/>
      <c r="B445" s="81" t="s">
        <v>1045</v>
      </c>
      <c r="C445" s="393" t="s">
        <v>923</v>
      </c>
      <c r="D445" s="393" t="s">
        <v>923</v>
      </c>
      <c r="E445" s="393"/>
      <c r="F445" s="393"/>
      <c r="G445" s="393"/>
      <c r="H445" s="393"/>
      <c r="I445" s="393"/>
      <c r="J445" s="393"/>
      <c r="K445" s="393"/>
      <c r="L445" s="393"/>
      <c r="M445" s="135"/>
    </row>
    <row r="446" spans="1:14" s="359" customFormat="1" ht="26.4">
      <c r="A446" s="1144"/>
      <c r="B446" s="81" t="s">
        <v>1046</v>
      </c>
      <c r="C446" s="393"/>
      <c r="D446" s="393"/>
      <c r="E446" s="393"/>
      <c r="F446" s="393"/>
      <c r="G446" s="393"/>
      <c r="H446" s="393"/>
      <c r="I446" s="393"/>
      <c r="J446" s="393"/>
      <c r="K446" s="393" t="s">
        <v>923</v>
      </c>
      <c r="L446" s="393"/>
      <c r="M446" s="135"/>
      <c r="N446" s="365"/>
    </row>
    <row r="447" spans="1:14" s="90" customFormat="1" ht="26.4">
      <c r="A447" s="1144"/>
      <c r="B447" s="81" t="s">
        <v>1047</v>
      </c>
      <c r="C447" s="393"/>
      <c r="D447" s="393"/>
      <c r="E447" s="393"/>
      <c r="F447" s="393"/>
      <c r="G447" s="393"/>
      <c r="H447" s="393"/>
      <c r="I447" s="393"/>
      <c r="J447" s="393"/>
      <c r="K447" s="393"/>
      <c r="L447" s="393" t="s">
        <v>923</v>
      </c>
      <c r="M447" s="135"/>
    </row>
    <row r="448" spans="1:14">
      <c r="A448" s="1144"/>
      <c r="B448" s="81" t="s">
        <v>1048</v>
      </c>
      <c r="C448" s="393"/>
      <c r="D448" s="393"/>
      <c r="E448" s="393"/>
      <c r="F448" s="393"/>
      <c r="G448" s="393"/>
      <c r="H448" s="393"/>
      <c r="I448" s="393"/>
      <c r="J448" s="393"/>
      <c r="K448" s="393" t="s">
        <v>923</v>
      </c>
      <c r="L448" s="393"/>
      <c r="M448" s="135"/>
    </row>
    <row r="449" spans="1:13">
      <c r="A449" s="1144"/>
      <c r="B449" s="81" t="s">
        <v>1049</v>
      </c>
      <c r="C449" s="393"/>
      <c r="D449" s="393"/>
      <c r="E449" s="393"/>
      <c r="F449" s="393"/>
      <c r="G449" s="393"/>
      <c r="H449" s="393"/>
      <c r="I449" s="393"/>
      <c r="J449" s="393"/>
      <c r="K449" s="393"/>
      <c r="L449" s="393" t="s">
        <v>923</v>
      </c>
      <c r="M449" s="135"/>
    </row>
    <row r="450" spans="1:13">
      <c r="A450" s="1144"/>
      <c r="B450" s="81" t="s">
        <v>1050</v>
      </c>
      <c r="C450" s="393" t="s">
        <v>923</v>
      </c>
      <c r="D450" s="393" t="s">
        <v>923</v>
      </c>
      <c r="E450" s="393"/>
      <c r="F450" s="393" t="s">
        <v>923</v>
      </c>
      <c r="G450" s="393"/>
      <c r="H450" s="393"/>
      <c r="I450" s="393"/>
      <c r="J450" s="393"/>
      <c r="K450" s="393"/>
      <c r="L450" s="393"/>
      <c r="M450" s="135"/>
    </row>
    <row r="451" spans="1:13" ht="39.6">
      <c r="A451" s="1144"/>
      <c r="B451" s="81" t="s">
        <v>1051</v>
      </c>
      <c r="C451" s="393"/>
      <c r="D451" s="393"/>
      <c r="E451" s="393"/>
      <c r="F451" s="393"/>
      <c r="G451" s="393"/>
      <c r="H451" s="393"/>
      <c r="I451" s="393"/>
      <c r="J451" s="393"/>
      <c r="K451" s="393"/>
      <c r="L451" s="393" t="s">
        <v>923</v>
      </c>
      <c r="M451" s="135"/>
    </row>
    <row r="452" spans="1:13">
      <c r="A452" s="1144"/>
      <c r="B452" s="81" t="s">
        <v>1052</v>
      </c>
      <c r="C452" s="393"/>
      <c r="D452" s="393"/>
      <c r="E452" s="393"/>
      <c r="F452" s="393"/>
      <c r="G452" s="393"/>
      <c r="H452" s="393"/>
      <c r="I452" s="393"/>
      <c r="J452" s="393"/>
      <c r="K452" s="393"/>
      <c r="L452" s="393" t="s">
        <v>923</v>
      </c>
      <c r="M452" s="135"/>
    </row>
    <row r="453" spans="1:13" ht="26.4">
      <c r="A453" s="1144"/>
      <c r="B453" s="81" t="s">
        <v>1053</v>
      </c>
      <c r="C453" s="393"/>
      <c r="D453" s="393"/>
      <c r="E453" s="393"/>
      <c r="F453" s="393"/>
      <c r="G453" s="393"/>
      <c r="H453" s="393"/>
      <c r="I453" s="393"/>
      <c r="J453" s="393"/>
      <c r="K453" s="393" t="s">
        <v>923</v>
      </c>
      <c r="L453" s="393"/>
      <c r="M453" s="135"/>
    </row>
    <row r="454" spans="1:13" ht="26.4">
      <c r="A454" s="1144"/>
      <c r="B454" s="81" t="s">
        <v>1054</v>
      </c>
      <c r="C454" s="393"/>
      <c r="D454" s="393"/>
      <c r="E454" s="393"/>
      <c r="F454" s="393"/>
      <c r="G454" s="393"/>
      <c r="H454" s="393"/>
      <c r="I454" s="393"/>
      <c r="J454" s="393"/>
      <c r="K454" s="393"/>
      <c r="L454" s="393" t="s">
        <v>923</v>
      </c>
      <c r="M454" s="135"/>
    </row>
    <row r="455" spans="1:13" ht="26.4">
      <c r="A455" s="1144"/>
      <c r="B455" s="81" t="s">
        <v>1055</v>
      </c>
      <c r="C455" s="393"/>
      <c r="D455" s="393"/>
      <c r="E455" s="393"/>
      <c r="F455" s="393"/>
      <c r="G455" s="393"/>
      <c r="H455" s="393"/>
      <c r="I455" s="393"/>
      <c r="J455" s="393"/>
      <c r="K455" s="393" t="s">
        <v>923</v>
      </c>
      <c r="L455" s="393"/>
      <c r="M455" s="135"/>
    </row>
    <row r="456" spans="1:13" ht="26.4">
      <c r="A456" s="1144"/>
      <c r="B456" s="81" t="s">
        <v>1056</v>
      </c>
      <c r="C456" s="393"/>
      <c r="D456" s="393"/>
      <c r="E456" s="393"/>
      <c r="F456" s="393"/>
      <c r="G456" s="393"/>
      <c r="H456" s="393"/>
      <c r="I456" s="393"/>
      <c r="J456" s="393"/>
      <c r="K456" s="393" t="s">
        <v>923</v>
      </c>
      <c r="L456" s="393"/>
      <c r="M456" s="135"/>
    </row>
    <row r="457" spans="1:13" ht="26.4">
      <c r="A457" s="1144"/>
      <c r="B457" s="81" t="s">
        <v>1057</v>
      </c>
      <c r="C457" s="393"/>
      <c r="D457" s="393"/>
      <c r="E457" s="393"/>
      <c r="F457" s="393"/>
      <c r="G457" s="393"/>
      <c r="H457" s="393"/>
      <c r="I457" s="393"/>
      <c r="J457" s="393"/>
      <c r="K457" s="393"/>
      <c r="L457" s="393" t="s">
        <v>923</v>
      </c>
      <c r="M457" s="135"/>
    </row>
    <row r="458" spans="1:13" ht="26.4">
      <c r="A458" s="1144"/>
      <c r="B458" s="81" t="s">
        <v>1058</v>
      </c>
      <c r="C458" s="393"/>
      <c r="D458" s="393"/>
      <c r="E458" s="393"/>
      <c r="F458" s="393"/>
      <c r="G458" s="393"/>
      <c r="H458" s="393" t="s">
        <v>923</v>
      </c>
      <c r="I458" s="393"/>
      <c r="J458" s="393"/>
      <c r="K458" s="393" t="s">
        <v>923</v>
      </c>
      <c r="L458" s="393"/>
      <c r="M458" s="135"/>
    </row>
    <row r="459" spans="1:13" ht="26.4">
      <c r="A459" s="1144"/>
      <c r="B459" s="81" t="s">
        <v>1059</v>
      </c>
      <c r="C459" s="393"/>
      <c r="D459" s="393"/>
      <c r="E459" s="393"/>
      <c r="F459" s="393"/>
      <c r="G459" s="393"/>
      <c r="H459" s="393"/>
      <c r="I459" s="393"/>
      <c r="J459" s="393"/>
      <c r="K459" s="393" t="s">
        <v>923</v>
      </c>
      <c r="L459" s="393"/>
      <c r="M459" s="135"/>
    </row>
    <row r="460" spans="1:13" ht="26.4">
      <c r="A460" s="1144"/>
      <c r="B460" s="81" t="s">
        <v>1060</v>
      </c>
      <c r="C460" s="393"/>
      <c r="D460" s="393"/>
      <c r="E460" s="393"/>
      <c r="F460" s="393"/>
      <c r="G460" s="393"/>
      <c r="H460" s="393"/>
      <c r="I460" s="393"/>
      <c r="J460" s="393"/>
      <c r="K460" s="393" t="s">
        <v>923</v>
      </c>
      <c r="L460" s="393"/>
      <c r="M460" s="135"/>
    </row>
    <row r="461" spans="1:13">
      <c r="A461" s="1144"/>
      <c r="B461" s="81" t="s">
        <v>1061</v>
      </c>
      <c r="C461" s="393"/>
      <c r="D461" s="393"/>
      <c r="E461" s="393"/>
      <c r="F461" s="393"/>
      <c r="G461" s="393"/>
      <c r="H461" s="393"/>
      <c r="I461" s="393"/>
      <c r="J461" s="393"/>
      <c r="K461" s="393"/>
      <c r="L461" s="393" t="s">
        <v>923</v>
      </c>
      <c r="M461" s="135"/>
    </row>
    <row r="462" spans="1:13" ht="26.4">
      <c r="A462" s="1144"/>
      <c r="B462" s="81" t="s">
        <v>1062</v>
      </c>
      <c r="C462" s="393" t="s">
        <v>923</v>
      </c>
      <c r="D462" s="393"/>
      <c r="E462" s="393"/>
      <c r="F462" s="393"/>
      <c r="G462" s="393"/>
      <c r="H462" s="393"/>
      <c r="I462" s="393"/>
      <c r="J462" s="393"/>
      <c r="K462" s="393" t="s">
        <v>923</v>
      </c>
      <c r="L462" s="393"/>
      <c r="M462" s="135"/>
    </row>
    <row r="463" spans="1:13">
      <c r="A463" s="1144"/>
      <c r="B463" s="81" t="s">
        <v>1063</v>
      </c>
      <c r="C463" s="393"/>
      <c r="D463" s="393"/>
      <c r="E463" s="393"/>
      <c r="F463" s="393"/>
      <c r="G463" s="393"/>
      <c r="H463" s="393"/>
      <c r="I463" s="393"/>
      <c r="J463" s="393"/>
      <c r="K463" s="393" t="s">
        <v>923</v>
      </c>
      <c r="L463" s="393"/>
      <c r="M463" s="135"/>
    </row>
    <row r="464" spans="1:13" ht="26.4">
      <c r="A464" s="1145"/>
      <c r="B464" s="81" t="s">
        <v>1064</v>
      </c>
      <c r="C464" s="393"/>
      <c r="D464" s="393"/>
      <c r="E464" s="393"/>
      <c r="F464" s="393"/>
      <c r="G464" s="393"/>
      <c r="H464" s="393"/>
      <c r="I464" s="393"/>
      <c r="J464" s="393"/>
      <c r="K464" s="393" t="s">
        <v>923</v>
      </c>
      <c r="L464" s="393"/>
      <c r="M464" s="135"/>
    </row>
    <row r="465" spans="1:13">
      <c r="A465" s="4"/>
      <c r="B465" s="372"/>
      <c r="C465" s="373"/>
      <c r="D465" s="373"/>
      <c r="E465" s="373"/>
      <c r="F465" s="373"/>
      <c r="G465" s="90"/>
      <c r="H465" s="90"/>
      <c r="I465" s="90"/>
      <c r="J465" s="90"/>
      <c r="K465" s="90"/>
      <c r="L465" s="359"/>
      <c r="M465" s="359"/>
    </row>
    <row r="466" spans="1:13">
      <c r="A466" s="4" t="s">
        <v>1065</v>
      </c>
      <c r="B466" s="357"/>
      <c r="C466" s="90"/>
      <c r="D466" s="90"/>
      <c r="E466" s="90"/>
      <c r="F466" s="90"/>
      <c r="G466" s="90"/>
      <c r="H466" s="90"/>
      <c r="I466" s="90"/>
      <c r="J466" s="90"/>
      <c r="K466" s="90"/>
      <c r="L466" s="359"/>
      <c r="M466" s="359"/>
    </row>
    <row r="467" spans="1:13">
      <c r="A467" s="1174" t="s">
        <v>482</v>
      </c>
      <c r="B467" s="1173" t="s">
        <v>910</v>
      </c>
      <c r="C467" s="1147" t="s">
        <v>911</v>
      </c>
      <c r="D467" s="1148"/>
      <c r="E467" s="1148"/>
      <c r="F467" s="1148"/>
      <c r="G467" s="1148"/>
      <c r="H467" s="1148"/>
      <c r="I467" s="1148"/>
      <c r="J467" s="1148"/>
      <c r="K467" s="1148"/>
      <c r="L467" s="1148"/>
      <c r="M467" s="1149"/>
    </row>
    <row r="468" spans="1:13" ht="52.8">
      <c r="A468" s="1174"/>
      <c r="B468" s="1173"/>
      <c r="C468" s="364" t="s">
        <v>912</v>
      </c>
      <c r="D468" s="364" t="s">
        <v>913</v>
      </c>
      <c r="E468" s="364" t="s">
        <v>600</v>
      </c>
      <c r="F468" s="364" t="s">
        <v>914</v>
      </c>
      <c r="G468" s="364" t="s">
        <v>915</v>
      </c>
      <c r="H468" s="364" t="s">
        <v>916</v>
      </c>
      <c r="I468" s="364" t="s">
        <v>917</v>
      </c>
      <c r="J468" s="364" t="s">
        <v>918</v>
      </c>
      <c r="K468" s="364" t="s">
        <v>919</v>
      </c>
      <c r="L468" s="364" t="s">
        <v>920</v>
      </c>
      <c r="M468" s="364" t="s">
        <v>56</v>
      </c>
    </row>
    <row r="469" spans="1:13" ht="26.4">
      <c r="A469" s="1146" t="s">
        <v>921</v>
      </c>
      <c r="B469" s="81" t="s">
        <v>922</v>
      </c>
      <c r="C469" s="393"/>
      <c r="D469" s="393"/>
      <c r="E469" s="393"/>
      <c r="F469" s="393"/>
      <c r="G469" s="393"/>
      <c r="H469" s="393"/>
      <c r="I469" s="393"/>
      <c r="J469" s="393"/>
      <c r="K469" s="393"/>
      <c r="L469" s="393" t="s">
        <v>923</v>
      </c>
      <c r="M469" s="135"/>
    </row>
    <row r="470" spans="1:13" ht="26.4">
      <c r="A470" s="1146"/>
      <c r="B470" s="81" t="s">
        <v>924</v>
      </c>
      <c r="C470" s="393"/>
      <c r="D470" s="393"/>
      <c r="E470" s="393"/>
      <c r="F470" s="393"/>
      <c r="G470" s="393"/>
      <c r="H470" s="393"/>
      <c r="I470" s="393"/>
      <c r="J470" s="393"/>
      <c r="K470" s="393"/>
      <c r="L470" s="393" t="s">
        <v>923</v>
      </c>
      <c r="M470" s="135"/>
    </row>
    <row r="471" spans="1:13">
      <c r="A471" s="1146" t="s">
        <v>477</v>
      </c>
      <c r="B471" s="81" t="s">
        <v>925</v>
      </c>
      <c r="C471" s="393"/>
      <c r="D471" s="393"/>
      <c r="E471" s="393"/>
      <c r="F471" s="393"/>
      <c r="G471" s="393"/>
      <c r="H471" s="393"/>
      <c r="I471" s="393"/>
      <c r="J471" s="393"/>
      <c r="K471" s="393"/>
      <c r="L471" s="393" t="s">
        <v>923</v>
      </c>
      <c r="M471" s="135"/>
    </row>
    <row r="472" spans="1:13">
      <c r="A472" s="1146"/>
      <c r="B472" s="81" t="s">
        <v>926</v>
      </c>
      <c r="C472" s="393"/>
      <c r="D472" s="393"/>
      <c r="E472" s="393" t="s">
        <v>923</v>
      </c>
      <c r="F472" s="393"/>
      <c r="G472" s="393"/>
      <c r="H472" s="393"/>
      <c r="I472" s="393"/>
      <c r="J472" s="393"/>
      <c r="K472" s="393"/>
      <c r="L472" s="393"/>
      <c r="M472" s="135"/>
    </row>
    <row r="473" spans="1:13" ht="26.4">
      <c r="A473" s="1146" t="s">
        <v>872</v>
      </c>
      <c r="B473" s="81" t="s">
        <v>927</v>
      </c>
      <c r="C473" s="393"/>
      <c r="D473" s="393"/>
      <c r="E473" s="393"/>
      <c r="F473" s="598"/>
      <c r="G473" s="393"/>
      <c r="H473" s="393"/>
      <c r="I473" s="393"/>
      <c r="J473" s="393" t="s">
        <v>923</v>
      </c>
      <c r="K473" s="393"/>
      <c r="L473" s="393"/>
      <c r="M473" s="135"/>
    </row>
    <row r="474" spans="1:13" ht="26.4">
      <c r="A474" s="1146"/>
      <c r="B474" s="81" t="s">
        <v>928</v>
      </c>
      <c r="C474" s="393"/>
      <c r="D474" s="393"/>
      <c r="E474" s="393"/>
      <c r="F474" s="393"/>
      <c r="G474" s="393"/>
      <c r="H474" s="393"/>
      <c r="I474" s="393" t="s">
        <v>923</v>
      </c>
      <c r="J474" s="393"/>
      <c r="K474" s="393"/>
      <c r="L474" s="393" t="s">
        <v>923</v>
      </c>
      <c r="M474" s="135"/>
    </row>
    <row r="475" spans="1:13" ht="26.4">
      <c r="A475" s="393" t="s">
        <v>929</v>
      </c>
      <c r="B475" s="81" t="s">
        <v>930</v>
      </c>
      <c r="C475" s="393"/>
      <c r="D475" s="393"/>
      <c r="E475" s="393"/>
      <c r="F475" s="393"/>
      <c r="G475" s="393"/>
      <c r="H475" s="393"/>
      <c r="I475" s="393"/>
      <c r="J475" s="393"/>
      <c r="K475" s="393"/>
      <c r="L475" s="393" t="s">
        <v>923</v>
      </c>
      <c r="M475" s="135"/>
    </row>
    <row r="476" spans="1:13" ht="26.4">
      <c r="A476" s="1146" t="s">
        <v>931</v>
      </c>
      <c r="B476" s="81" t="s">
        <v>932</v>
      </c>
      <c r="C476" s="393"/>
      <c r="D476" s="393"/>
      <c r="E476" s="393"/>
      <c r="F476" s="393"/>
      <c r="G476" s="393"/>
      <c r="H476" s="393"/>
      <c r="I476" s="393"/>
      <c r="J476" s="393"/>
      <c r="K476" s="393"/>
      <c r="L476" s="393" t="s">
        <v>923</v>
      </c>
      <c r="M476" s="135"/>
    </row>
    <row r="477" spans="1:13">
      <c r="A477" s="1146"/>
      <c r="B477" s="81" t="s">
        <v>933</v>
      </c>
      <c r="C477" s="393"/>
      <c r="D477" s="393"/>
      <c r="E477" s="393"/>
      <c r="F477" s="393"/>
      <c r="G477" s="393"/>
      <c r="H477" s="393"/>
      <c r="I477" s="393"/>
      <c r="J477" s="393"/>
      <c r="K477" s="393"/>
      <c r="L477" s="393" t="s">
        <v>923</v>
      </c>
      <c r="M477" s="135"/>
    </row>
    <row r="478" spans="1:13">
      <c r="A478" s="1146" t="s">
        <v>934</v>
      </c>
      <c r="B478" s="81" t="s">
        <v>935</v>
      </c>
      <c r="C478" s="393"/>
      <c r="D478" s="393"/>
      <c r="E478" s="393"/>
      <c r="F478" s="393"/>
      <c r="G478" s="393"/>
      <c r="H478" s="393"/>
      <c r="I478" s="393"/>
      <c r="J478" s="393"/>
      <c r="K478" s="393"/>
      <c r="L478" s="393" t="s">
        <v>923</v>
      </c>
      <c r="M478" s="135"/>
    </row>
    <row r="479" spans="1:13">
      <c r="A479" s="1146"/>
      <c r="B479" s="81" t="s">
        <v>936</v>
      </c>
      <c r="C479" s="393"/>
      <c r="D479" s="393"/>
      <c r="E479" s="393"/>
      <c r="F479" s="393"/>
      <c r="G479" s="393"/>
      <c r="H479" s="393"/>
      <c r="I479" s="393"/>
      <c r="J479" s="393"/>
      <c r="K479" s="393" t="s">
        <v>923</v>
      </c>
      <c r="L479" s="393"/>
      <c r="M479" s="135"/>
    </row>
    <row r="480" spans="1:13">
      <c r="A480" s="1146"/>
      <c r="B480" s="81" t="s">
        <v>937</v>
      </c>
      <c r="C480" s="393"/>
      <c r="D480" s="393"/>
      <c r="E480" s="393"/>
      <c r="F480" s="393"/>
      <c r="G480" s="393"/>
      <c r="H480" s="393"/>
      <c r="I480" s="393"/>
      <c r="J480" s="393"/>
      <c r="K480" s="393"/>
      <c r="L480" s="393" t="s">
        <v>923</v>
      </c>
      <c r="M480" s="135"/>
    </row>
    <row r="481" spans="1:13" ht="39.6">
      <c r="A481" s="1146" t="s">
        <v>273</v>
      </c>
      <c r="B481" s="81" t="s">
        <v>938</v>
      </c>
      <c r="C481" s="393"/>
      <c r="D481" s="393"/>
      <c r="E481" s="393"/>
      <c r="F481" s="393"/>
      <c r="G481" s="393"/>
      <c r="H481" s="393"/>
      <c r="I481" s="393"/>
      <c r="J481" s="393"/>
      <c r="K481" s="393" t="s">
        <v>923</v>
      </c>
      <c r="L481" s="393"/>
      <c r="M481" s="135"/>
    </row>
    <row r="482" spans="1:13" ht="39.6">
      <c r="A482" s="1146"/>
      <c r="B482" s="81" t="s">
        <v>939</v>
      </c>
      <c r="C482" s="393" t="s">
        <v>923</v>
      </c>
      <c r="D482" s="393"/>
      <c r="E482" s="393" t="s">
        <v>923</v>
      </c>
      <c r="F482" s="393"/>
      <c r="G482" s="393"/>
      <c r="H482" s="393"/>
      <c r="I482" s="393"/>
      <c r="J482" s="393"/>
      <c r="K482" s="393"/>
      <c r="L482" s="393"/>
      <c r="M482" s="135"/>
    </row>
    <row r="483" spans="1:13" ht="39.6">
      <c r="A483" s="1146"/>
      <c r="B483" s="81" t="s">
        <v>940</v>
      </c>
      <c r="C483" s="393" t="s">
        <v>923</v>
      </c>
      <c r="D483" s="393"/>
      <c r="E483" s="393" t="s">
        <v>923</v>
      </c>
      <c r="F483" s="393"/>
      <c r="G483" s="393"/>
      <c r="H483" s="393"/>
      <c r="I483" s="393"/>
      <c r="J483" s="393"/>
      <c r="K483" s="393"/>
      <c r="L483" s="393"/>
      <c r="M483" s="135"/>
    </row>
    <row r="484" spans="1:13" ht="26.4">
      <c r="A484" s="1146"/>
      <c r="B484" s="81" t="s">
        <v>942</v>
      </c>
      <c r="C484" s="393"/>
      <c r="D484" s="393"/>
      <c r="E484" s="393"/>
      <c r="F484" s="393"/>
      <c r="G484" s="393"/>
      <c r="H484" s="393"/>
      <c r="I484" s="393"/>
      <c r="J484" s="393"/>
      <c r="K484" s="393" t="s">
        <v>923</v>
      </c>
      <c r="L484" s="393"/>
      <c r="M484" s="135"/>
    </row>
    <row r="485" spans="1:13" ht="26.4">
      <c r="A485" s="1146"/>
      <c r="B485" s="81" t="s">
        <v>943</v>
      </c>
      <c r="C485" s="393"/>
      <c r="D485" s="393"/>
      <c r="E485" s="393"/>
      <c r="F485" s="393"/>
      <c r="G485" s="393"/>
      <c r="H485" s="393"/>
      <c r="I485" s="393"/>
      <c r="J485" s="393"/>
      <c r="K485" s="393"/>
      <c r="L485" s="393" t="s">
        <v>923</v>
      </c>
      <c r="M485" s="135"/>
    </row>
    <row r="486" spans="1:13" ht="26.4">
      <c r="A486" s="1146"/>
      <c r="B486" s="81" t="s">
        <v>944</v>
      </c>
      <c r="C486" s="393" t="s">
        <v>923</v>
      </c>
      <c r="D486" s="393"/>
      <c r="E486" s="393"/>
      <c r="F486" s="393"/>
      <c r="G486" s="393"/>
      <c r="H486" s="393"/>
      <c r="I486" s="393"/>
      <c r="J486" s="393"/>
      <c r="K486" s="393"/>
      <c r="L486" s="393"/>
      <c r="M486" s="135"/>
    </row>
    <row r="487" spans="1:13" ht="26.4">
      <c r="A487" s="1146"/>
      <c r="B487" s="81" t="s">
        <v>941</v>
      </c>
      <c r="C487" s="393"/>
      <c r="D487" s="393"/>
      <c r="E487" s="393"/>
      <c r="F487" s="393"/>
      <c r="G487" s="393"/>
      <c r="H487" s="393"/>
      <c r="I487" s="393"/>
      <c r="J487" s="393"/>
      <c r="K487" s="393" t="s">
        <v>923</v>
      </c>
      <c r="L487" s="393"/>
      <c r="M487" s="135"/>
    </row>
    <row r="488" spans="1:13" ht="26.4">
      <c r="A488" s="393" t="s">
        <v>474</v>
      </c>
      <c r="B488" s="81" t="s">
        <v>945</v>
      </c>
      <c r="C488" s="393"/>
      <c r="D488" s="393"/>
      <c r="E488" s="393"/>
      <c r="F488" s="393"/>
      <c r="G488" s="393"/>
      <c r="H488" s="393" t="s">
        <v>923</v>
      </c>
      <c r="I488" s="393"/>
      <c r="J488" s="393"/>
      <c r="K488" s="393"/>
      <c r="L488" s="393"/>
      <c r="M488" s="135"/>
    </row>
    <row r="489" spans="1:13">
      <c r="A489" s="393" t="s">
        <v>946</v>
      </c>
      <c r="B489" s="81" t="s">
        <v>947</v>
      </c>
      <c r="C489" s="393"/>
      <c r="D489" s="393"/>
      <c r="E489" s="393"/>
      <c r="F489" s="393"/>
      <c r="G489" s="393"/>
      <c r="H489" s="393"/>
      <c r="I489" s="393"/>
      <c r="J489" s="393"/>
      <c r="K489" s="393"/>
      <c r="L489" s="393" t="s">
        <v>923</v>
      </c>
      <c r="M489" s="135"/>
    </row>
    <row r="490" spans="1:13" ht="26.4">
      <c r="A490" s="393" t="s">
        <v>478</v>
      </c>
      <c r="B490" s="81" t="s">
        <v>948</v>
      </c>
      <c r="C490" s="393"/>
      <c r="D490" s="393"/>
      <c r="E490" s="393"/>
      <c r="F490" s="393"/>
      <c r="G490" s="393"/>
      <c r="H490" s="393"/>
      <c r="I490" s="393"/>
      <c r="J490" s="393"/>
      <c r="K490" s="393" t="s">
        <v>923</v>
      </c>
      <c r="L490" s="393"/>
      <c r="M490" s="135"/>
    </row>
    <row r="491" spans="1:13" ht="26.4">
      <c r="A491" s="393" t="s">
        <v>475</v>
      </c>
      <c r="B491" s="81" t="s">
        <v>949</v>
      </c>
      <c r="C491" s="393"/>
      <c r="D491" s="393" t="s">
        <v>923</v>
      </c>
      <c r="E491" s="393"/>
      <c r="F491" s="393"/>
      <c r="G491" s="393"/>
      <c r="H491" s="393"/>
      <c r="I491" s="393"/>
      <c r="J491" s="393"/>
      <c r="K491" s="393"/>
      <c r="L491" s="393"/>
      <c r="M491" s="135"/>
    </row>
    <row r="492" spans="1:13" ht="26.4">
      <c r="A492" s="1146" t="s">
        <v>479</v>
      </c>
      <c r="B492" s="81" t="s">
        <v>1066</v>
      </c>
      <c r="C492" s="393"/>
      <c r="D492" s="393"/>
      <c r="E492" s="393"/>
      <c r="F492" s="393"/>
      <c r="G492" s="393"/>
      <c r="H492" s="393"/>
      <c r="I492" s="393"/>
      <c r="J492" s="393"/>
      <c r="K492" s="393"/>
      <c r="L492" s="393" t="s">
        <v>923</v>
      </c>
      <c r="M492" s="135"/>
    </row>
    <row r="493" spans="1:13" ht="26.4">
      <c r="A493" s="1146"/>
      <c r="B493" s="81" t="s">
        <v>950</v>
      </c>
      <c r="C493" s="393"/>
      <c r="D493" s="393"/>
      <c r="E493" s="393"/>
      <c r="F493" s="393"/>
      <c r="G493" s="393"/>
      <c r="H493" s="393" t="s">
        <v>923</v>
      </c>
      <c r="I493" s="393"/>
      <c r="J493" s="393"/>
      <c r="K493" s="393"/>
      <c r="L493" s="393"/>
      <c r="M493" s="135"/>
    </row>
    <row r="494" spans="1:13" ht="26.4">
      <c r="A494" s="1146"/>
      <c r="B494" s="81" t="s">
        <v>951</v>
      </c>
      <c r="C494" s="393" t="s">
        <v>923</v>
      </c>
      <c r="D494" s="393"/>
      <c r="E494" s="393"/>
      <c r="F494" s="393"/>
      <c r="G494" s="393"/>
      <c r="H494" s="393"/>
      <c r="I494" s="393"/>
      <c r="J494" s="393"/>
      <c r="K494" s="393"/>
      <c r="L494" s="393"/>
      <c r="M494" s="135"/>
    </row>
    <row r="495" spans="1:13" ht="26.4">
      <c r="A495" s="1146"/>
      <c r="B495" s="81" t="s">
        <v>1067</v>
      </c>
      <c r="C495" s="393"/>
      <c r="D495" s="393"/>
      <c r="E495" s="393"/>
      <c r="F495" s="393"/>
      <c r="G495" s="393"/>
      <c r="H495" s="393"/>
      <c r="I495" s="393"/>
      <c r="J495" s="393"/>
      <c r="K495" s="393" t="s">
        <v>923</v>
      </c>
      <c r="L495" s="393"/>
      <c r="M495" s="135"/>
    </row>
    <row r="496" spans="1:13" ht="26.4">
      <c r="A496" s="1146"/>
      <c r="B496" s="81" t="s">
        <v>952</v>
      </c>
      <c r="C496" s="393"/>
      <c r="D496" s="393"/>
      <c r="E496" s="393"/>
      <c r="F496" s="393"/>
      <c r="G496" s="393"/>
      <c r="H496" s="393"/>
      <c r="I496" s="393"/>
      <c r="J496" s="393"/>
      <c r="K496" s="393" t="s">
        <v>923</v>
      </c>
      <c r="L496" s="393"/>
      <c r="M496" s="135"/>
    </row>
    <row r="497" spans="1:13" ht="26.4">
      <c r="A497" s="1146"/>
      <c r="B497" s="81" t="s">
        <v>953</v>
      </c>
      <c r="C497" s="393"/>
      <c r="D497" s="393"/>
      <c r="E497" s="393"/>
      <c r="F497" s="393"/>
      <c r="G497" s="393"/>
      <c r="H497" s="393"/>
      <c r="I497" s="393"/>
      <c r="J497" s="393"/>
      <c r="K497" s="393"/>
      <c r="L497" s="393" t="s">
        <v>923</v>
      </c>
      <c r="M497" s="135"/>
    </row>
    <row r="498" spans="1:13" ht="26.4">
      <c r="A498" s="1146"/>
      <c r="B498" s="81" t="s">
        <v>954</v>
      </c>
      <c r="C498" s="393"/>
      <c r="D498" s="393"/>
      <c r="E498" s="393"/>
      <c r="F498" s="393"/>
      <c r="G498" s="393"/>
      <c r="H498" s="393"/>
      <c r="I498" s="393"/>
      <c r="J498" s="393"/>
      <c r="K498" s="393" t="s">
        <v>923</v>
      </c>
      <c r="L498" s="393"/>
      <c r="M498" s="135"/>
    </row>
    <row r="499" spans="1:13">
      <c r="A499" s="393" t="s">
        <v>955</v>
      </c>
      <c r="B499" s="81" t="s">
        <v>956</v>
      </c>
      <c r="C499" s="393"/>
      <c r="D499" s="393"/>
      <c r="E499" s="393"/>
      <c r="F499" s="393"/>
      <c r="G499" s="393"/>
      <c r="H499" s="393"/>
      <c r="I499" s="393"/>
      <c r="J499" s="393"/>
      <c r="K499" s="393"/>
      <c r="L499" s="393" t="s">
        <v>923</v>
      </c>
      <c r="M499" s="135"/>
    </row>
    <row r="500" spans="1:13" ht="26.4">
      <c r="A500" s="1146" t="s">
        <v>473</v>
      </c>
      <c r="B500" s="143" t="s">
        <v>957</v>
      </c>
      <c r="C500" s="135"/>
      <c r="D500" s="135"/>
      <c r="E500" s="135"/>
      <c r="F500" s="135"/>
      <c r="G500" s="135"/>
      <c r="H500" s="135"/>
      <c r="I500" s="135"/>
      <c r="J500" s="135"/>
      <c r="K500" s="135"/>
      <c r="L500" s="135" t="s">
        <v>923</v>
      </c>
      <c r="M500" s="135"/>
    </row>
    <row r="501" spans="1:13" ht="26.4">
      <c r="A501" s="1146"/>
      <c r="B501" s="81" t="s">
        <v>958</v>
      </c>
      <c r="C501" s="393"/>
      <c r="D501" s="393"/>
      <c r="E501" s="393"/>
      <c r="F501" s="393"/>
      <c r="G501" s="393"/>
      <c r="H501" s="393"/>
      <c r="I501" s="393"/>
      <c r="J501" s="393"/>
      <c r="K501" s="393"/>
      <c r="L501" s="393" t="s">
        <v>923</v>
      </c>
      <c r="M501" s="135"/>
    </row>
    <row r="502" spans="1:13" ht="26.4">
      <c r="A502" s="1146" t="s">
        <v>959</v>
      </c>
      <c r="B502" s="81" t="s">
        <v>960</v>
      </c>
      <c r="C502" s="393"/>
      <c r="D502" s="393"/>
      <c r="E502" s="393"/>
      <c r="F502" s="393"/>
      <c r="G502" s="393"/>
      <c r="H502" s="393"/>
      <c r="I502" s="393"/>
      <c r="J502" s="393"/>
      <c r="K502" s="393"/>
      <c r="L502" s="393" t="s">
        <v>923</v>
      </c>
      <c r="M502" s="135"/>
    </row>
    <row r="503" spans="1:13">
      <c r="A503" s="1146"/>
      <c r="B503" s="81" t="s">
        <v>961</v>
      </c>
      <c r="C503" s="393"/>
      <c r="D503" s="393"/>
      <c r="E503" s="393"/>
      <c r="F503" s="393"/>
      <c r="G503" s="393"/>
      <c r="H503" s="393"/>
      <c r="I503" s="393"/>
      <c r="J503" s="393"/>
      <c r="K503" s="393"/>
      <c r="L503" s="393" t="s">
        <v>923</v>
      </c>
      <c r="M503" s="135"/>
    </row>
    <row r="504" spans="1:13" ht="26.4">
      <c r="A504" s="1146" t="s">
        <v>481</v>
      </c>
      <c r="B504" s="81" t="s">
        <v>962</v>
      </c>
      <c r="C504" s="393" t="s">
        <v>923</v>
      </c>
      <c r="D504" s="393"/>
      <c r="E504" s="393"/>
      <c r="F504" s="393"/>
      <c r="G504" s="393"/>
      <c r="H504" s="393"/>
      <c r="I504" s="393"/>
      <c r="J504" s="393"/>
      <c r="K504" s="393"/>
      <c r="L504" s="393"/>
      <c r="M504" s="135"/>
    </row>
    <row r="505" spans="1:13" ht="26.4">
      <c r="A505" s="1146"/>
      <c r="B505" s="81" t="s">
        <v>963</v>
      </c>
      <c r="C505" s="393" t="s">
        <v>923</v>
      </c>
      <c r="D505" s="393"/>
      <c r="E505" s="393"/>
      <c r="F505" s="393"/>
      <c r="G505" s="393"/>
      <c r="H505" s="393"/>
      <c r="I505" s="393"/>
      <c r="J505" s="393"/>
      <c r="K505" s="393"/>
      <c r="L505" s="393"/>
      <c r="M505" s="135"/>
    </row>
    <row r="506" spans="1:13" ht="26.4">
      <c r="A506" s="1146"/>
      <c r="B506" s="81" t="s">
        <v>1068</v>
      </c>
      <c r="C506" s="393"/>
      <c r="D506" s="393"/>
      <c r="E506" s="393"/>
      <c r="F506" s="393"/>
      <c r="G506" s="393"/>
      <c r="H506" s="393"/>
      <c r="I506" s="393"/>
      <c r="J506" s="393"/>
      <c r="K506" s="393" t="s">
        <v>923</v>
      </c>
      <c r="L506" s="393"/>
      <c r="M506" s="135"/>
    </row>
    <row r="507" spans="1:13">
      <c r="A507" s="1146"/>
      <c r="B507" s="81" t="s">
        <v>964</v>
      </c>
      <c r="C507" s="393" t="s">
        <v>923</v>
      </c>
      <c r="D507" s="393"/>
      <c r="E507" s="393"/>
      <c r="F507" s="393"/>
      <c r="G507" s="393"/>
      <c r="H507" s="393"/>
      <c r="I507" s="393"/>
      <c r="J507" s="393"/>
      <c r="K507" s="393"/>
      <c r="L507" s="393"/>
      <c r="M507" s="135"/>
    </row>
    <row r="508" spans="1:13">
      <c r="A508" s="1146" t="s">
        <v>476</v>
      </c>
      <c r="B508" s="81" t="s">
        <v>965</v>
      </c>
      <c r="C508" s="393" t="s">
        <v>923</v>
      </c>
      <c r="D508" s="393"/>
      <c r="E508" s="393"/>
      <c r="F508" s="393"/>
      <c r="G508" s="393"/>
      <c r="H508" s="393"/>
      <c r="I508" s="393"/>
      <c r="J508" s="393"/>
      <c r="K508" s="393"/>
      <c r="L508" s="393"/>
      <c r="M508" s="135"/>
    </row>
    <row r="509" spans="1:13" ht="39.6">
      <c r="A509" s="1146"/>
      <c r="B509" s="81" t="s">
        <v>966</v>
      </c>
      <c r="C509" s="393" t="s">
        <v>923</v>
      </c>
      <c r="D509" s="393"/>
      <c r="E509" s="393" t="s">
        <v>923</v>
      </c>
      <c r="F509" s="393"/>
      <c r="G509" s="393"/>
      <c r="H509" s="393"/>
      <c r="I509" s="393"/>
      <c r="J509" s="393"/>
      <c r="K509" s="393"/>
      <c r="L509" s="393"/>
      <c r="M509" s="135"/>
    </row>
    <row r="510" spans="1:13" ht="26.4">
      <c r="A510" s="1146"/>
      <c r="B510" s="81" t="s">
        <v>967</v>
      </c>
      <c r="C510" s="393" t="s">
        <v>923</v>
      </c>
      <c r="D510" s="393"/>
      <c r="E510" s="393" t="s">
        <v>923</v>
      </c>
      <c r="F510" s="393"/>
      <c r="G510" s="393"/>
      <c r="H510" s="393"/>
      <c r="I510" s="393"/>
      <c r="J510" s="393"/>
      <c r="K510" s="393"/>
      <c r="L510" s="393"/>
      <c r="M510" s="135"/>
    </row>
    <row r="511" spans="1:13" ht="39.6">
      <c r="A511" s="1146"/>
      <c r="B511" s="81" t="s">
        <v>968</v>
      </c>
      <c r="C511" s="393"/>
      <c r="D511" s="393"/>
      <c r="E511" s="393" t="s">
        <v>923</v>
      </c>
      <c r="F511" s="393"/>
      <c r="G511" s="393"/>
      <c r="H511" s="393"/>
      <c r="I511" s="393"/>
      <c r="J511" s="393"/>
      <c r="K511" s="393"/>
      <c r="L511" s="393"/>
      <c r="M511" s="135"/>
    </row>
    <row r="512" spans="1:13" ht="26.4">
      <c r="A512" s="1146"/>
      <c r="B512" s="81" t="s">
        <v>969</v>
      </c>
      <c r="C512" s="393"/>
      <c r="D512" s="393"/>
      <c r="E512" s="393" t="s">
        <v>923</v>
      </c>
      <c r="F512" s="393"/>
      <c r="G512" s="393"/>
      <c r="H512" s="393"/>
      <c r="I512" s="393"/>
      <c r="J512" s="393"/>
      <c r="K512" s="393"/>
      <c r="L512" s="393"/>
      <c r="M512" s="135"/>
    </row>
    <row r="513" spans="1:13" ht="26.4">
      <c r="A513" s="1146"/>
      <c r="B513" s="81" t="s">
        <v>970</v>
      </c>
      <c r="C513" s="393" t="s">
        <v>923</v>
      </c>
      <c r="D513" s="393"/>
      <c r="E513" s="393" t="s">
        <v>923</v>
      </c>
      <c r="F513" s="393"/>
      <c r="G513" s="393"/>
      <c r="H513" s="393"/>
      <c r="I513" s="393"/>
      <c r="J513" s="393"/>
      <c r="K513" s="393"/>
      <c r="L513" s="393"/>
      <c r="M513" s="135"/>
    </row>
    <row r="514" spans="1:13" ht="26.4">
      <c r="A514" s="1146" t="s">
        <v>480</v>
      </c>
      <c r="B514" s="81" t="s">
        <v>971</v>
      </c>
      <c r="C514" s="393"/>
      <c r="D514" s="393"/>
      <c r="E514" s="393"/>
      <c r="F514" s="393"/>
      <c r="G514" s="393"/>
      <c r="H514" s="393"/>
      <c r="I514" s="393"/>
      <c r="J514" s="393"/>
      <c r="K514" s="393"/>
      <c r="L514" s="393" t="s">
        <v>923</v>
      </c>
      <c r="M514" s="135"/>
    </row>
    <row r="515" spans="1:13">
      <c r="A515" s="1146"/>
      <c r="B515" s="81" t="s">
        <v>972</v>
      </c>
      <c r="C515" s="393"/>
      <c r="D515" s="393"/>
      <c r="E515" s="393"/>
      <c r="F515" s="393"/>
      <c r="G515" s="393"/>
      <c r="H515" s="393"/>
      <c r="I515" s="393"/>
      <c r="J515" s="393"/>
      <c r="K515" s="393"/>
      <c r="L515" s="393" t="s">
        <v>923</v>
      </c>
      <c r="M515" s="135"/>
    </row>
    <row r="516" spans="1:13" ht="26.4">
      <c r="A516" s="1146"/>
      <c r="B516" s="81" t="s">
        <v>973</v>
      </c>
      <c r="C516" s="393"/>
      <c r="D516" s="393"/>
      <c r="E516" s="393"/>
      <c r="F516" s="393"/>
      <c r="G516" s="393"/>
      <c r="H516" s="393"/>
      <c r="I516" s="393"/>
      <c r="J516" s="393"/>
      <c r="K516" s="393"/>
      <c r="L516" s="393"/>
      <c r="M516" s="135" t="s">
        <v>974</v>
      </c>
    </row>
    <row r="517" spans="1:13">
      <c r="A517" s="1146"/>
      <c r="B517" s="81" t="s">
        <v>975</v>
      </c>
      <c r="C517" s="393"/>
      <c r="D517" s="393"/>
      <c r="E517" s="393"/>
      <c r="F517" s="393"/>
      <c r="G517" s="393"/>
      <c r="H517" s="393"/>
      <c r="I517" s="393"/>
      <c r="J517" s="393"/>
      <c r="K517" s="393" t="s">
        <v>923</v>
      </c>
      <c r="L517" s="393"/>
      <c r="M517" s="135"/>
    </row>
    <row r="518" spans="1:13" ht="66">
      <c r="A518" s="1146"/>
      <c r="B518" s="81" t="s">
        <v>976</v>
      </c>
      <c r="C518" s="393"/>
      <c r="D518" s="393"/>
      <c r="E518" s="393"/>
      <c r="F518" s="393"/>
      <c r="G518" s="393"/>
      <c r="H518" s="393"/>
      <c r="I518" s="393"/>
      <c r="J518" s="393"/>
      <c r="K518" s="393"/>
      <c r="L518" s="393"/>
      <c r="M518" s="599" t="s">
        <v>1069</v>
      </c>
    </row>
    <row r="519" spans="1:13" ht="26.4">
      <c r="A519" s="1146"/>
      <c r="B519" s="81" t="s">
        <v>977</v>
      </c>
      <c r="C519" s="393" t="s">
        <v>923</v>
      </c>
      <c r="D519" s="393"/>
      <c r="E519" s="393"/>
      <c r="F519" s="393"/>
      <c r="G519" s="393"/>
      <c r="H519" s="393"/>
      <c r="I519" s="393"/>
      <c r="J519" s="393"/>
      <c r="K519" s="393"/>
      <c r="L519" s="393"/>
      <c r="M519" s="135"/>
    </row>
    <row r="520" spans="1:13" ht="52.8">
      <c r="A520" s="1146"/>
      <c r="B520" s="143" t="s">
        <v>980</v>
      </c>
      <c r="C520" s="393"/>
      <c r="D520" s="393"/>
      <c r="E520" s="393"/>
      <c r="F520" s="393"/>
      <c r="G520" s="393"/>
      <c r="H520" s="393"/>
      <c r="I520" s="393"/>
      <c r="J520" s="393"/>
      <c r="K520" s="393"/>
      <c r="L520" s="393"/>
      <c r="M520" s="135" t="s">
        <v>981</v>
      </c>
    </row>
    <row r="521" spans="1:13" ht="39.6">
      <c r="A521" s="1146"/>
      <c r="B521" s="81" t="s">
        <v>978</v>
      </c>
      <c r="C521" s="393"/>
      <c r="D521" s="393" t="s">
        <v>923</v>
      </c>
      <c r="E521" s="393"/>
      <c r="F521" s="393"/>
      <c r="G521" s="393"/>
      <c r="H521" s="393"/>
      <c r="I521" s="393"/>
      <c r="J521" s="393"/>
      <c r="K521" s="393"/>
      <c r="L521" s="393"/>
      <c r="M521" s="135"/>
    </row>
    <row r="522" spans="1:13" ht="26.4">
      <c r="A522" s="1146"/>
      <c r="B522" s="81" t="s">
        <v>979</v>
      </c>
      <c r="C522" s="393"/>
      <c r="D522" s="393"/>
      <c r="E522" s="393" t="s">
        <v>923</v>
      </c>
      <c r="F522" s="393"/>
      <c r="G522" s="393"/>
      <c r="H522" s="393"/>
      <c r="I522" s="393"/>
      <c r="J522" s="393"/>
      <c r="K522" s="393"/>
      <c r="L522" s="393"/>
      <c r="M522" s="135"/>
    </row>
    <row r="523" spans="1:13" ht="26.4">
      <c r="A523" s="1146"/>
      <c r="B523" s="81" t="s">
        <v>982</v>
      </c>
      <c r="C523" s="393"/>
      <c r="D523" s="393" t="s">
        <v>923</v>
      </c>
      <c r="E523" s="393"/>
      <c r="F523" s="393"/>
      <c r="G523" s="393"/>
      <c r="H523" s="393"/>
      <c r="I523" s="393"/>
      <c r="J523" s="393"/>
      <c r="K523" s="393"/>
      <c r="L523" s="393"/>
      <c r="M523" s="135"/>
    </row>
    <row r="524" spans="1:13">
      <c r="A524" s="1146"/>
      <c r="B524" s="81" t="s">
        <v>983</v>
      </c>
      <c r="C524" s="393" t="s">
        <v>923</v>
      </c>
      <c r="D524" s="393"/>
      <c r="E524" s="393"/>
      <c r="F524" s="393"/>
      <c r="G524" s="393"/>
      <c r="H524" s="393"/>
      <c r="I524" s="393"/>
      <c r="J524" s="393"/>
      <c r="K524" s="393"/>
      <c r="L524" s="393"/>
      <c r="M524" s="135"/>
    </row>
    <row r="525" spans="1:13" ht="26.4">
      <c r="A525" s="1146"/>
      <c r="B525" s="81" t="s">
        <v>985</v>
      </c>
      <c r="C525" s="393" t="s">
        <v>923</v>
      </c>
      <c r="D525" s="393"/>
      <c r="E525" s="393"/>
      <c r="F525" s="393"/>
      <c r="G525" s="393"/>
      <c r="H525" s="393"/>
      <c r="I525" s="393"/>
      <c r="J525" s="393"/>
      <c r="K525" s="393"/>
      <c r="L525" s="393"/>
      <c r="M525" s="135"/>
    </row>
    <row r="526" spans="1:13" ht="26.4">
      <c r="A526" s="1146" t="s">
        <v>258</v>
      </c>
      <c r="B526" s="81" t="s">
        <v>986</v>
      </c>
      <c r="C526" s="393"/>
      <c r="D526" s="393"/>
      <c r="E526" s="393"/>
      <c r="F526" s="393"/>
      <c r="G526" s="393"/>
      <c r="H526" s="393"/>
      <c r="I526" s="393"/>
      <c r="J526" s="393"/>
      <c r="K526" s="393" t="s">
        <v>923</v>
      </c>
      <c r="L526" s="393"/>
      <c r="M526" s="135"/>
    </row>
    <row r="527" spans="1:13">
      <c r="A527" s="1146"/>
      <c r="B527" s="81" t="s">
        <v>987</v>
      </c>
      <c r="C527" s="393"/>
      <c r="D527" s="393"/>
      <c r="E527" s="393"/>
      <c r="F527" s="393"/>
      <c r="G527" s="393"/>
      <c r="H527" s="393"/>
      <c r="I527" s="393"/>
      <c r="J527" s="393"/>
      <c r="K527" s="393" t="s">
        <v>923</v>
      </c>
      <c r="L527" s="393"/>
      <c r="M527" s="135"/>
    </row>
    <row r="528" spans="1:13">
      <c r="A528" s="1146"/>
      <c r="B528" s="81" t="s">
        <v>988</v>
      </c>
      <c r="C528" s="393"/>
      <c r="D528" s="393"/>
      <c r="E528" s="393"/>
      <c r="F528" s="393"/>
      <c r="G528" s="393"/>
      <c r="H528" s="393"/>
      <c r="I528" s="393"/>
      <c r="J528" s="393"/>
      <c r="K528" s="393" t="s">
        <v>923</v>
      </c>
      <c r="L528" s="393"/>
      <c r="M528" s="135"/>
    </row>
    <row r="529" spans="1:13">
      <c r="A529" s="1146"/>
      <c r="B529" s="81" t="s">
        <v>989</v>
      </c>
      <c r="C529" s="393"/>
      <c r="D529" s="393"/>
      <c r="E529" s="393"/>
      <c r="F529" s="393"/>
      <c r="G529" s="393"/>
      <c r="H529" s="393"/>
      <c r="I529" s="393"/>
      <c r="J529" s="393"/>
      <c r="K529" s="393"/>
      <c r="L529" s="393" t="s">
        <v>923</v>
      </c>
      <c r="M529" s="135"/>
    </row>
    <row r="530" spans="1:13">
      <c r="A530" s="1146"/>
      <c r="B530" s="81" t="s">
        <v>990</v>
      </c>
      <c r="C530" s="393"/>
      <c r="D530" s="393"/>
      <c r="E530" s="393"/>
      <c r="F530" s="393"/>
      <c r="G530" s="393"/>
      <c r="H530" s="393"/>
      <c r="I530" s="393"/>
      <c r="J530" s="393"/>
      <c r="K530" s="393"/>
      <c r="L530" s="393" t="s">
        <v>923</v>
      </c>
      <c r="M530" s="135"/>
    </row>
    <row r="531" spans="1:13">
      <c r="A531" s="1146"/>
      <c r="B531" s="81" t="s">
        <v>991</v>
      </c>
      <c r="C531" s="393"/>
      <c r="D531" s="393"/>
      <c r="E531" s="393"/>
      <c r="F531" s="393"/>
      <c r="G531" s="393"/>
      <c r="H531" s="393"/>
      <c r="I531" s="393"/>
      <c r="J531" s="393"/>
      <c r="K531" s="393"/>
      <c r="L531" s="393" t="s">
        <v>923</v>
      </c>
      <c r="M531" s="135"/>
    </row>
    <row r="532" spans="1:13">
      <c r="A532" s="1146"/>
      <c r="B532" s="81" t="s">
        <v>992</v>
      </c>
      <c r="C532" s="393"/>
      <c r="D532" s="393"/>
      <c r="E532" s="393"/>
      <c r="F532" s="393"/>
      <c r="G532" s="393" t="s">
        <v>923</v>
      </c>
      <c r="H532" s="393"/>
      <c r="I532" s="393"/>
      <c r="J532" s="393"/>
      <c r="K532" s="393"/>
      <c r="L532" s="393"/>
      <c r="M532" s="135"/>
    </row>
    <row r="533" spans="1:13" ht="39.6">
      <c r="A533" s="1146"/>
      <c r="B533" s="143" t="s">
        <v>993</v>
      </c>
      <c r="C533" s="393"/>
      <c r="D533" s="393"/>
      <c r="E533" s="393"/>
      <c r="F533" s="393"/>
      <c r="G533" s="393"/>
      <c r="H533" s="393"/>
      <c r="I533" s="393"/>
      <c r="J533" s="393"/>
      <c r="K533" s="393"/>
      <c r="L533" s="393"/>
      <c r="M533" s="599" t="s">
        <v>994</v>
      </c>
    </row>
    <row r="534" spans="1:13">
      <c r="A534" s="1146"/>
      <c r="B534" s="81" t="s">
        <v>995</v>
      </c>
      <c r="C534" s="393"/>
      <c r="D534" s="393"/>
      <c r="E534" s="393"/>
      <c r="F534" s="393"/>
      <c r="G534" s="393"/>
      <c r="H534" s="393"/>
      <c r="I534" s="393"/>
      <c r="J534" s="393"/>
      <c r="K534" s="393"/>
      <c r="L534" s="393" t="s">
        <v>923</v>
      </c>
      <c r="M534" s="135"/>
    </row>
    <row r="535" spans="1:13" ht="26.4">
      <c r="A535" s="1146"/>
      <c r="B535" s="81" t="s">
        <v>996</v>
      </c>
      <c r="C535" s="393"/>
      <c r="D535" s="393"/>
      <c r="E535" s="393"/>
      <c r="F535" s="393"/>
      <c r="G535" s="393"/>
      <c r="H535" s="393"/>
      <c r="I535" s="393"/>
      <c r="J535" s="393"/>
      <c r="K535" s="393"/>
      <c r="L535" s="393" t="s">
        <v>923</v>
      </c>
      <c r="M535" s="135"/>
    </row>
    <row r="536" spans="1:13">
      <c r="A536" s="1146"/>
      <c r="B536" s="81" t="s">
        <v>1070</v>
      </c>
      <c r="C536" s="393"/>
      <c r="D536" s="393"/>
      <c r="E536" s="393"/>
      <c r="F536" s="393"/>
      <c r="G536" s="393"/>
      <c r="H536" s="393"/>
      <c r="I536" s="393"/>
      <c r="J536" s="393"/>
      <c r="K536" s="393" t="s">
        <v>923</v>
      </c>
      <c r="L536" s="393"/>
      <c r="M536" s="135"/>
    </row>
    <row r="537" spans="1:13" ht="26.4">
      <c r="A537" s="1146"/>
      <c r="B537" s="81" t="s">
        <v>997</v>
      </c>
      <c r="C537" s="393"/>
      <c r="D537" s="393"/>
      <c r="E537" s="393"/>
      <c r="F537" s="393"/>
      <c r="G537" s="393"/>
      <c r="H537" s="393"/>
      <c r="I537" s="393"/>
      <c r="J537" s="393"/>
      <c r="K537" s="393" t="s">
        <v>923</v>
      </c>
      <c r="L537" s="393"/>
      <c r="M537" s="135"/>
    </row>
    <row r="538" spans="1:13" ht="26.4">
      <c r="A538" s="1146"/>
      <c r="B538" s="81" t="s">
        <v>998</v>
      </c>
      <c r="C538" s="393"/>
      <c r="D538" s="393"/>
      <c r="E538" s="393"/>
      <c r="F538" s="393"/>
      <c r="G538" s="393"/>
      <c r="H538" s="393"/>
      <c r="I538" s="393"/>
      <c r="J538" s="393"/>
      <c r="K538" s="393"/>
      <c r="L538" s="393" t="s">
        <v>923</v>
      </c>
      <c r="M538" s="135"/>
    </row>
    <row r="539" spans="1:13">
      <c r="A539" s="1146"/>
      <c r="B539" s="81" t="s">
        <v>999</v>
      </c>
      <c r="C539" s="393"/>
      <c r="D539" s="393"/>
      <c r="E539" s="393"/>
      <c r="F539" s="393"/>
      <c r="G539" s="393"/>
      <c r="H539" s="393"/>
      <c r="I539" s="393"/>
      <c r="J539" s="393"/>
      <c r="K539" s="393"/>
      <c r="L539" s="393" t="s">
        <v>923</v>
      </c>
      <c r="M539" s="135"/>
    </row>
    <row r="540" spans="1:13">
      <c r="A540" s="1146"/>
      <c r="B540" s="81" t="s">
        <v>1000</v>
      </c>
      <c r="C540" s="393"/>
      <c r="D540" s="393"/>
      <c r="E540" s="393"/>
      <c r="F540" s="393"/>
      <c r="G540" s="393"/>
      <c r="H540" s="393"/>
      <c r="I540" s="393"/>
      <c r="J540" s="393" t="s">
        <v>923</v>
      </c>
      <c r="K540" s="393"/>
      <c r="L540" s="393"/>
      <c r="M540" s="135"/>
    </row>
    <row r="541" spans="1:13" ht="26.4">
      <c r="A541" s="1146"/>
      <c r="B541" s="81" t="s">
        <v>1001</v>
      </c>
      <c r="C541" s="393" t="s">
        <v>923</v>
      </c>
      <c r="D541" s="393"/>
      <c r="E541" s="393"/>
      <c r="F541" s="393"/>
      <c r="G541" s="393"/>
      <c r="H541" s="393"/>
      <c r="I541" s="393"/>
      <c r="J541" s="393"/>
      <c r="K541" s="393"/>
      <c r="L541" s="393"/>
      <c r="M541" s="135"/>
    </row>
    <row r="542" spans="1:13" ht="26.4">
      <c r="A542" s="1146"/>
      <c r="B542" s="81" t="s">
        <v>1002</v>
      </c>
      <c r="C542" s="393"/>
      <c r="D542" s="393"/>
      <c r="E542" s="393"/>
      <c r="F542" s="393"/>
      <c r="G542" s="393"/>
      <c r="H542" s="393"/>
      <c r="I542" s="393"/>
      <c r="J542" s="393"/>
      <c r="K542" s="393"/>
      <c r="L542" s="393" t="s">
        <v>923</v>
      </c>
      <c r="M542" s="135"/>
    </row>
    <row r="543" spans="1:13">
      <c r="A543" s="1146"/>
      <c r="B543" s="81" t="s">
        <v>1003</v>
      </c>
      <c r="C543" s="393"/>
      <c r="D543" s="393"/>
      <c r="E543" s="393"/>
      <c r="F543" s="393" t="s">
        <v>923</v>
      </c>
      <c r="G543" s="393"/>
      <c r="H543" s="393"/>
      <c r="I543" s="393"/>
      <c r="J543" s="393"/>
      <c r="K543" s="393"/>
      <c r="L543" s="393"/>
      <c r="M543" s="135"/>
    </row>
    <row r="544" spans="1:13">
      <c r="A544" s="1146"/>
      <c r="B544" s="81" t="s">
        <v>1004</v>
      </c>
      <c r="C544" s="393"/>
      <c r="D544" s="393"/>
      <c r="E544" s="393"/>
      <c r="F544" s="393"/>
      <c r="G544" s="393"/>
      <c r="H544" s="393"/>
      <c r="I544" s="393"/>
      <c r="J544" s="393"/>
      <c r="K544" s="393"/>
      <c r="L544" s="393" t="s">
        <v>923</v>
      </c>
      <c r="M544" s="135"/>
    </row>
    <row r="545" spans="1:13" ht="26.4">
      <c r="A545" s="1146"/>
      <c r="B545" s="81" t="s">
        <v>1005</v>
      </c>
      <c r="C545" s="393"/>
      <c r="D545" s="393"/>
      <c r="E545" s="393"/>
      <c r="F545" s="393"/>
      <c r="G545" s="393"/>
      <c r="H545" s="393"/>
      <c r="I545" s="393"/>
      <c r="J545" s="393"/>
      <c r="K545" s="393"/>
      <c r="L545" s="393" t="s">
        <v>923</v>
      </c>
      <c r="M545" s="135"/>
    </row>
    <row r="546" spans="1:13" ht="26.4">
      <c r="A546" s="1146"/>
      <c r="B546" s="81" t="s">
        <v>1006</v>
      </c>
      <c r="C546" s="393"/>
      <c r="D546" s="393"/>
      <c r="E546" s="393"/>
      <c r="F546" s="393"/>
      <c r="G546" s="393"/>
      <c r="H546" s="393"/>
      <c r="I546" s="393"/>
      <c r="J546" s="393"/>
      <c r="K546" s="393"/>
      <c r="L546" s="393" t="s">
        <v>923</v>
      </c>
      <c r="M546" s="135"/>
    </row>
    <row r="547" spans="1:13">
      <c r="A547" s="1146"/>
      <c r="B547" s="81" t="s">
        <v>1007</v>
      </c>
      <c r="C547" s="393"/>
      <c r="D547" s="393"/>
      <c r="E547" s="393"/>
      <c r="F547" s="393"/>
      <c r="G547" s="393"/>
      <c r="H547" s="393"/>
      <c r="I547" s="393"/>
      <c r="J547" s="393"/>
      <c r="K547" s="393"/>
      <c r="L547" s="393" t="s">
        <v>923</v>
      </c>
      <c r="M547" s="135"/>
    </row>
    <row r="548" spans="1:13">
      <c r="A548" s="1146"/>
      <c r="B548" s="81" t="s">
        <v>1008</v>
      </c>
      <c r="C548" s="393"/>
      <c r="D548" s="393"/>
      <c r="E548" s="393"/>
      <c r="F548" s="393"/>
      <c r="G548" s="393"/>
      <c r="H548" s="393"/>
      <c r="I548" s="393"/>
      <c r="J548" s="393"/>
      <c r="K548" s="393" t="s">
        <v>923</v>
      </c>
      <c r="L548" s="393"/>
      <c r="M548" s="135"/>
    </row>
    <row r="549" spans="1:13" ht="26.4">
      <c r="A549" s="1146"/>
      <c r="B549" s="81" t="s">
        <v>1009</v>
      </c>
      <c r="C549" s="393" t="s">
        <v>923</v>
      </c>
      <c r="D549" s="393"/>
      <c r="E549" s="393"/>
      <c r="F549" s="393"/>
      <c r="G549" s="393"/>
      <c r="H549" s="393"/>
      <c r="I549" s="393"/>
      <c r="J549" s="393"/>
      <c r="K549" s="393"/>
      <c r="L549" s="393"/>
      <c r="M549" s="135"/>
    </row>
    <row r="550" spans="1:13" ht="26.4">
      <c r="A550" s="1146"/>
      <c r="B550" s="81" t="s">
        <v>1010</v>
      </c>
      <c r="C550" s="393"/>
      <c r="D550" s="393"/>
      <c r="E550" s="393"/>
      <c r="F550" s="393"/>
      <c r="G550" s="393"/>
      <c r="H550" s="393"/>
      <c r="I550" s="393"/>
      <c r="J550" s="393"/>
      <c r="K550" s="393"/>
      <c r="L550" s="393" t="s">
        <v>923</v>
      </c>
      <c r="M550" s="135"/>
    </row>
    <row r="551" spans="1:13" ht="26.4">
      <c r="A551" s="1146"/>
      <c r="B551" s="81" t="s">
        <v>1011</v>
      </c>
      <c r="C551" s="393"/>
      <c r="D551" s="393"/>
      <c r="E551" s="393"/>
      <c r="F551" s="393"/>
      <c r="G551" s="393"/>
      <c r="H551" s="393"/>
      <c r="I551" s="393"/>
      <c r="J551" s="393"/>
      <c r="K551" s="393"/>
      <c r="L551" s="393" t="s">
        <v>923</v>
      </c>
      <c r="M551" s="135"/>
    </row>
    <row r="552" spans="1:13">
      <c r="A552" s="1146"/>
      <c r="B552" s="81" t="s">
        <v>1012</v>
      </c>
      <c r="C552" s="393"/>
      <c r="D552" s="393"/>
      <c r="E552" s="393"/>
      <c r="F552" s="393"/>
      <c r="G552" s="393"/>
      <c r="H552" s="393"/>
      <c r="I552" s="393"/>
      <c r="J552" s="393"/>
      <c r="K552" s="393" t="s">
        <v>923</v>
      </c>
      <c r="L552" s="393"/>
      <c r="M552" s="135"/>
    </row>
    <row r="553" spans="1:13">
      <c r="A553" s="1146"/>
      <c r="B553" s="81" t="s">
        <v>1013</v>
      </c>
      <c r="C553" s="393"/>
      <c r="D553" s="393"/>
      <c r="E553" s="393"/>
      <c r="F553" s="393"/>
      <c r="G553" s="393"/>
      <c r="H553" s="393"/>
      <c r="I553" s="393"/>
      <c r="J553" s="393"/>
      <c r="K553" s="393"/>
      <c r="L553" s="393" t="s">
        <v>923</v>
      </c>
      <c r="M553" s="135"/>
    </row>
    <row r="554" spans="1:13">
      <c r="A554" s="1146"/>
      <c r="B554" s="81" t="s">
        <v>1014</v>
      </c>
      <c r="C554" s="393"/>
      <c r="D554" s="393"/>
      <c r="E554" s="393"/>
      <c r="F554" s="393"/>
      <c r="G554" s="393"/>
      <c r="H554" s="393"/>
      <c r="I554" s="393"/>
      <c r="J554" s="393"/>
      <c r="K554" s="393" t="s">
        <v>923</v>
      </c>
      <c r="L554" s="393"/>
      <c r="M554" s="135"/>
    </row>
    <row r="555" spans="1:13" ht="26.4">
      <c r="A555" s="1146"/>
      <c r="B555" s="81" t="s">
        <v>1015</v>
      </c>
      <c r="C555" s="393" t="s">
        <v>923</v>
      </c>
      <c r="D555" s="393"/>
      <c r="E555" s="393"/>
      <c r="F555" s="393"/>
      <c r="G555" s="393"/>
      <c r="H555" s="393"/>
      <c r="I555" s="393"/>
      <c r="J555" s="393"/>
      <c r="K555" s="393"/>
      <c r="L555" s="393"/>
      <c r="M555" s="135"/>
    </row>
    <row r="556" spans="1:13" ht="26.4">
      <c r="A556" s="1146"/>
      <c r="B556" s="81" t="s">
        <v>1016</v>
      </c>
      <c r="C556" s="393"/>
      <c r="D556" s="393"/>
      <c r="E556" s="393"/>
      <c r="F556" s="393"/>
      <c r="G556" s="393"/>
      <c r="H556" s="393"/>
      <c r="I556" s="393"/>
      <c r="J556" s="393"/>
      <c r="K556" s="393" t="s">
        <v>923</v>
      </c>
      <c r="L556" s="393"/>
      <c r="M556" s="135"/>
    </row>
    <row r="557" spans="1:13" ht="26.4">
      <c r="A557" s="1146"/>
      <c r="B557" s="81" t="s">
        <v>1017</v>
      </c>
      <c r="C557" s="393"/>
      <c r="D557" s="393"/>
      <c r="E557" s="393"/>
      <c r="F557" s="393"/>
      <c r="G557" s="393"/>
      <c r="H557" s="393"/>
      <c r="I557" s="393"/>
      <c r="J557" s="393"/>
      <c r="K557" s="393" t="s">
        <v>923</v>
      </c>
      <c r="L557" s="393"/>
      <c r="M557" s="135"/>
    </row>
    <row r="558" spans="1:13" ht="26.4">
      <c r="A558" s="1146"/>
      <c r="B558" s="81" t="s">
        <v>1018</v>
      </c>
      <c r="C558" s="393" t="s">
        <v>923</v>
      </c>
      <c r="D558" s="393"/>
      <c r="E558" s="393"/>
      <c r="F558" s="393"/>
      <c r="G558" s="393"/>
      <c r="H558" s="393"/>
      <c r="I558" s="393"/>
      <c r="J558" s="393"/>
      <c r="K558" s="393"/>
      <c r="L558" s="393"/>
      <c r="M558" s="135"/>
    </row>
    <row r="559" spans="1:13" ht="39.6">
      <c r="A559" s="1146"/>
      <c r="B559" s="81" t="s">
        <v>1019</v>
      </c>
      <c r="C559" s="393"/>
      <c r="D559" s="393"/>
      <c r="E559" s="393"/>
      <c r="F559" s="393"/>
      <c r="G559" s="393"/>
      <c r="H559" s="393"/>
      <c r="I559" s="393"/>
      <c r="J559" s="393"/>
      <c r="K559" s="393" t="s">
        <v>923</v>
      </c>
      <c r="L559" s="393"/>
      <c r="M559" s="135"/>
    </row>
    <row r="560" spans="1:13" ht="26.4">
      <c r="A560" s="1146"/>
      <c r="B560" s="81" t="s">
        <v>1020</v>
      </c>
      <c r="C560" s="393"/>
      <c r="D560" s="393"/>
      <c r="E560" s="393"/>
      <c r="F560" s="393"/>
      <c r="G560" s="393"/>
      <c r="H560" s="393"/>
      <c r="I560" s="393"/>
      <c r="J560" s="393"/>
      <c r="K560" s="393"/>
      <c r="L560" s="393" t="s">
        <v>923</v>
      </c>
      <c r="M560" s="135"/>
    </row>
    <row r="561" spans="1:13" ht="26.4">
      <c r="A561" s="1146"/>
      <c r="B561" s="81" t="s">
        <v>1021</v>
      </c>
      <c r="C561" s="393"/>
      <c r="D561" s="393"/>
      <c r="E561" s="393"/>
      <c r="F561" s="393"/>
      <c r="G561" s="393"/>
      <c r="H561" s="393"/>
      <c r="I561" s="393"/>
      <c r="J561" s="393"/>
      <c r="K561" s="393" t="s">
        <v>923</v>
      </c>
      <c r="L561" s="393"/>
      <c r="M561" s="135"/>
    </row>
    <row r="562" spans="1:13" ht="26.4">
      <c r="A562" s="1146"/>
      <c r="B562" s="81" t="s">
        <v>1022</v>
      </c>
      <c r="C562" s="393"/>
      <c r="D562" s="393"/>
      <c r="E562" s="393"/>
      <c r="F562" s="393"/>
      <c r="G562" s="393"/>
      <c r="H562" s="393"/>
      <c r="I562" s="393"/>
      <c r="J562" s="393"/>
      <c r="K562" s="393"/>
      <c r="L562" s="393" t="s">
        <v>923</v>
      </c>
      <c r="M562" s="135"/>
    </row>
    <row r="563" spans="1:13" ht="26.4">
      <c r="A563" s="1146"/>
      <c r="B563" s="81" t="s">
        <v>1023</v>
      </c>
      <c r="C563" s="393"/>
      <c r="D563" s="393"/>
      <c r="E563" s="393"/>
      <c r="F563" s="393"/>
      <c r="G563" s="393"/>
      <c r="H563" s="393"/>
      <c r="I563" s="393"/>
      <c r="J563" s="393"/>
      <c r="K563" s="393"/>
      <c r="L563" s="393" t="s">
        <v>923</v>
      </c>
      <c r="M563" s="135"/>
    </row>
    <row r="564" spans="1:13" ht="26.4">
      <c r="A564" s="1146"/>
      <c r="B564" s="81" t="s">
        <v>1024</v>
      </c>
      <c r="C564" s="393"/>
      <c r="D564" s="393"/>
      <c r="E564" s="393"/>
      <c r="F564" s="393"/>
      <c r="G564" s="393"/>
      <c r="H564" s="393"/>
      <c r="I564" s="393"/>
      <c r="J564" s="393"/>
      <c r="K564" s="393"/>
      <c r="L564" s="393" t="s">
        <v>923</v>
      </c>
      <c r="M564" s="135"/>
    </row>
    <row r="565" spans="1:13">
      <c r="A565" s="1146"/>
      <c r="B565" s="81" t="s">
        <v>1025</v>
      </c>
      <c r="C565" s="393"/>
      <c r="D565" s="393"/>
      <c r="E565" s="393"/>
      <c r="F565" s="393"/>
      <c r="G565" s="393"/>
      <c r="H565" s="393"/>
      <c r="I565" s="393"/>
      <c r="J565" s="393"/>
      <c r="K565" s="393"/>
      <c r="L565" s="393" t="s">
        <v>923</v>
      </c>
      <c r="M565" s="135"/>
    </row>
    <row r="566" spans="1:13" ht="26.4">
      <c r="A566" s="1146"/>
      <c r="B566" s="81" t="s">
        <v>1026</v>
      </c>
      <c r="C566" s="393"/>
      <c r="D566" s="393"/>
      <c r="E566" s="393"/>
      <c r="F566" s="393"/>
      <c r="G566" s="393"/>
      <c r="H566" s="393"/>
      <c r="I566" s="393"/>
      <c r="J566" s="393"/>
      <c r="K566" s="393"/>
      <c r="L566" s="393" t="s">
        <v>923</v>
      </c>
      <c r="M566" s="135"/>
    </row>
    <row r="567" spans="1:13" ht="26.4">
      <c r="A567" s="1146"/>
      <c r="B567" s="81" t="s">
        <v>1027</v>
      </c>
      <c r="C567" s="393"/>
      <c r="D567" s="393"/>
      <c r="E567" s="393"/>
      <c r="F567" s="393"/>
      <c r="G567" s="393"/>
      <c r="H567" s="393"/>
      <c r="I567" s="393"/>
      <c r="J567" s="393"/>
      <c r="K567" s="393"/>
      <c r="L567" s="393"/>
      <c r="M567" s="599" t="s">
        <v>1028</v>
      </c>
    </row>
    <row r="568" spans="1:13" ht="26.4">
      <c r="A568" s="1146"/>
      <c r="B568" s="81" t="s">
        <v>1029</v>
      </c>
      <c r="C568" s="393"/>
      <c r="D568" s="393"/>
      <c r="E568" s="393"/>
      <c r="F568" s="393"/>
      <c r="G568" s="393"/>
      <c r="H568" s="393"/>
      <c r="I568" s="393"/>
      <c r="J568" s="393"/>
      <c r="K568" s="393"/>
      <c r="L568" s="393" t="s">
        <v>923</v>
      </c>
      <c r="M568" s="135"/>
    </row>
    <row r="569" spans="1:13" ht="26.4">
      <c r="A569" s="1146"/>
      <c r="B569" s="81" t="s">
        <v>1030</v>
      </c>
      <c r="C569" s="393"/>
      <c r="D569" s="393"/>
      <c r="E569" s="393"/>
      <c r="F569" s="393"/>
      <c r="G569" s="393"/>
      <c r="H569" s="393"/>
      <c r="I569" s="393"/>
      <c r="J569" s="393"/>
      <c r="K569" s="393" t="s">
        <v>923</v>
      </c>
      <c r="L569" s="393"/>
      <c r="M569" s="135"/>
    </row>
    <row r="570" spans="1:13" ht="26.4">
      <c r="A570" s="1146"/>
      <c r="B570" s="81" t="s">
        <v>1031</v>
      </c>
      <c r="C570" s="393"/>
      <c r="D570" s="393"/>
      <c r="E570" s="393"/>
      <c r="F570" s="393"/>
      <c r="G570" s="393"/>
      <c r="H570" s="393"/>
      <c r="I570" s="393"/>
      <c r="J570" s="393"/>
      <c r="K570" s="393"/>
      <c r="L570" s="393" t="s">
        <v>923</v>
      </c>
      <c r="M570" s="135"/>
    </row>
    <row r="571" spans="1:13" ht="26.4">
      <c r="A571" s="1146"/>
      <c r="B571" s="81" t="s">
        <v>1032</v>
      </c>
      <c r="C571" s="393"/>
      <c r="D571" s="393"/>
      <c r="E571" s="393"/>
      <c r="F571" s="393"/>
      <c r="G571" s="393"/>
      <c r="H571" s="393"/>
      <c r="I571" s="393"/>
      <c r="J571" s="393"/>
      <c r="K571" s="393"/>
      <c r="L571" s="393" t="s">
        <v>923</v>
      </c>
      <c r="M571" s="135"/>
    </row>
    <row r="572" spans="1:13" ht="26.4">
      <c r="A572" s="1146"/>
      <c r="B572" s="81" t="s">
        <v>1033</v>
      </c>
      <c r="C572" s="393"/>
      <c r="D572" s="393"/>
      <c r="E572" s="393"/>
      <c r="F572" s="393"/>
      <c r="G572" s="393"/>
      <c r="H572" s="393"/>
      <c r="I572" s="393"/>
      <c r="J572" s="393"/>
      <c r="K572" s="393" t="s">
        <v>923</v>
      </c>
      <c r="L572" s="393"/>
      <c r="M572" s="135"/>
    </row>
    <row r="573" spans="1:13">
      <c r="A573" s="1146"/>
      <c r="B573" s="81" t="s">
        <v>1034</v>
      </c>
      <c r="C573" s="393"/>
      <c r="D573" s="393"/>
      <c r="E573" s="393"/>
      <c r="F573" s="393"/>
      <c r="G573" s="393"/>
      <c r="H573" s="393"/>
      <c r="I573" s="393"/>
      <c r="J573" s="393"/>
      <c r="K573" s="393"/>
      <c r="L573" s="393" t="s">
        <v>923</v>
      </c>
      <c r="M573" s="135"/>
    </row>
    <row r="574" spans="1:13" ht="26.4">
      <c r="A574" s="1146"/>
      <c r="B574" s="81" t="s">
        <v>1035</v>
      </c>
      <c r="C574" s="393"/>
      <c r="D574" s="393"/>
      <c r="E574" s="393"/>
      <c r="F574" s="393"/>
      <c r="G574" s="393"/>
      <c r="H574" s="393"/>
      <c r="I574" s="393"/>
      <c r="J574" s="393"/>
      <c r="K574" s="393" t="s">
        <v>923</v>
      </c>
      <c r="L574" s="393"/>
      <c r="M574" s="135"/>
    </row>
    <row r="575" spans="1:13" ht="26.4">
      <c r="A575" s="1146"/>
      <c r="B575" s="81" t="s">
        <v>1036</v>
      </c>
      <c r="C575" s="393"/>
      <c r="D575" s="393" t="s">
        <v>923</v>
      </c>
      <c r="E575" s="393"/>
      <c r="F575" s="393"/>
      <c r="G575" s="393"/>
      <c r="H575" s="393"/>
      <c r="I575" s="393"/>
      <c r="J575" s="393"/>
      <c r="K575" s="393"/>
      <c r="L575" s="393"/>
      <c r="M575" s="135"/>
    </row>
    <row r="576" spans="1:13" ht="26.4">
      <c r="A576" s="1146"/>
      <c r="B576" s="81" t="s">
        <v>1037</v>
      </c>
      <c r="C576" s="393"/>
      <c r="D576" s="393"/>
      <c r="E576" s="393"/>
      <c r="F576" s="393"/>
      <c r="G576" s="393"/>
      <c r="H576" s="393"/>
      <c r="I576" s="393"/>
      <c r="J576" s="393"/>
      <c r="K576" s="393" t="s">
        <v>923</v>
      </c>
      <c r="L576" s="393"/>
      <c r="M576" s="135"/>
    </row>
    <row r="577" spans="1:13">
      <c r="A577" s="1146"/>
      <c r="B577" s="81" t="s">
        <v>1038</v>
      </c>
      <c r="C577" s="393"/>
      <c r="D577" s="393"/>
      <c r="E577" s="393"/>
      <c r="F577" s="393"/>
      <c r="G577" s="393"/>
      <c r="H577" s="393"/>
      <c r="I577" s="393"/>
      <c r="J577" s="393"/>
      <c r="K577" s="393"/>
      <c r="L577" s="393" t="s">
        <v>923</v>
      </c>
      <c r="M577" s="135"/>
    </row>
    <row r="578" spans="1:13">
      <c r="A578" s="1146"/>
      <c r="B578" s="81" t="s">
        <v>1039</v>
      </c>
      <c r="C578" s="393" t="s">
        <v>923</v>
      </c>
      <c r="D578" s="393" t="s">
        <v>923</v>
      </c>
      <c r="E578" s="393"/>
      <c r="F578" s="393"/>
      <c r="G578" s="393"/>
      <c r="H578" s="393"/>
      <c r="I578" s="393"/>
      <c r="J578" s="393"/>
      <c r="K578" s="393"/>
      <c r="L578" s="393"/>
      <c r="M578" s="135"/>
    </row>
    <row r="579" spans="1:13">
      <c r="A579" s="1146"/>
      <c r="B579" s="81" t="s">
        <v>1041</v>
      </c>
      <c r="C579" s="393"/>
      <c r="D579" s="393"/>
      <c r="E579" s="393"/>
      <c r="F579" s="393"/>
      <c r="G579" s="393"/>
      <c r="H579" s="393"/>
      <c r="I579" s="393"/>
      <c r="J579" s="393"/>
      <c r="K579" s="393"/>
      <c r="L579" s="393" t="s">
        <v>923</v>
      </c>
      <c r="M579" s="135"/>
    </row>
    <row r="580" spans="1:13" ht="26.4">
      <c r="A580" s="1146"/>
      <c r="B580" s="81" t="s">
        <v>1042</v>
      </c>
      <c r="C580" s="393"/>
      <c r="D580" s="393"/>
      <c r="E580" s="393"/>
      <c r="F580" s="393"/>
      <c r="G580" s="393"/>
      <c r="H580" s="393"/>
      <c r="I580" s="393"/>
      <c r="J580" s="393"/>
      <c r="K580" s="393"/>
      <c r="L580" s="393" t="s">
        <v>923</v>
      </c>
      <c r="M580" s="135"/>
    </row>
    <row r="581" spans="1:13" ht="26.4">
      <c r="A581" s="1146"/>
      <c r="B581" s="81" t="s">
        <v>1043</v>
      </c>
      <c r="C581" s="393" t="s">
        <v>923</v>
      </c>
      <c r="D581" s="393"/>
      <c r="E581" s="393"/>
      <c r="F581" s="393"/>
      <c r="G581" s="393"/>
      <c r="H581" s="393"/>
      <c r="I581" s="393"/>
      <c r="J581" s="393"/>
      <c r="K581" s="393"/>
      <c r="L581" s="393"/>
      <c r="M581" s="135"/>
    </row>
    <row r="582" spans="1:13" ht="26.4">
      <c r="A582" s="1146"/>
      <c r="B582" s="81" t="s">
        <v>1044</v>
      </c>
      <c r="C582" s="393"/>
      <c r="D582" s="393"/>
      <c r="E582" s="393"/>
      <c r="F582" s="393"/>
      <c r="G582" s="393"/>
      <c r="H582" s="393"/>
      <c r="I582" s="393"/>
      <c r="J582" s="393"/>
      <c r="K582" s="393"/>
      <c r="L582" s="393" t="s">
        <v>923</v>
      </c>
      <c r="M582" s="135"/>
    </row>
    <row r="583" spans="1:13" ht="26.4">
      <c r="A583" s="1146"/>
      <c r="B583" s="81" t="s">
        <v>1045</v>
      </c>
      <c r="C583" s="393" t="s">
        <v>923</v>
      </c>
      <c r="D583" s="393" t="s">
        <v>923</v>
      </c>
      <c r="E583" s="393"/>
      <c r="F583" s="393"/>
      <c r="G583" s="393"/>
      <c r="H583" s="393"/>
      <c r="I583" s="393"/>
      <c r="J583" s="393"/>
      <c r="K583" s="393"/>
      <c r="L583" s="393"/>
      <c r="M583" s="135"/>
    </row>
    <row r="584" spans="1:13" ht="26.4">
      <c r="A584" s="1146"/>
      <c r="B584" s="81" t="s">
        <v>1046</v>
      </c>
      <c r="C584" s="393"/>
      <c r="D584" s="393"/>
      <c r="E584" s="393"/>
      <c r="F584" s="393"/>
      <c r="G584" s="393"/>
      <c r="H584" s="393"/>
      <c r="I584" s="393"/>
      <c r="J584" s="393"/>
      <c r="K584" s="393" t="s">
        <v>923</v>
      </c>
      <c r="L584" s="393"/>
      <c r="M584" s="135"/>
    </row>
    <row r="585" spans="1:13" ht="26.4">
      <c r="A585" s="1146"/>
      <c r="B585" s="81" t="s">
        <v>1047</v>
      </c>
      <c r="C585" s="393"/>
      <c r="D585" s="393"/>
      <c r="E585" s="393"/>
      <c r="F585" s="393"/>
      <c r="G585" s="393"/>
      <c r="H585" s="393"/>
      <c r="I585" s="393"/>
      <c r="J585" s="393"/>
      <c r="K585" s="393"/>
      <c r="L585" s="393" t="s">
        <v>923</v>
      </c>
      <c r="M585" s="135"/>
    </row>
    <row r="586" spans="1:13">
      <c r="A586" s="1146"/>
      <c r="B586" s="81" t="s">
        <v>1048</v>
      </c>
      <c r="C586" s="393"/>
      <c r="D586" s="393"/>
      <c r="E586" s="393"/>
      <c r="F586" s="393"/>
      <c r="G586" s="393"/>
      <c r="H586" s="393"/>
      <c r="I586" s="393"/>
      <c r="J586" s="393"/>
      <c r="K586" s="393" t="s">
        <v>923</v>
      </c>
      <c r="L586" s="393"/>
      <c r="M586" s="135"/>
    </row>
    <row r="587" spans="1:13">
      <c r="A587" s="1146"/>
      <c r="B587" s="81" t="s">
        <v>1049</v>
      </c>
      <c r="C587" s="393"/>
      <c r="D587" s="393"/>
      <c r="E587" s="393"/>
      <c r="F587" s="393"/>
      <c r="G587" s="393"/>
      <c r="H587" s="393"/>
      <c r="I587" s="393"/>
      <c r="J587" s="393"/>
      <c r="K587" s="393"/>
      <c r="L587" s="393" t="s">
        <v>923</v>
      </c>
      <c r="M587" s="135"/>
    </row>
    <row r="588" spans="1:13">
      <c r="A588" s="1146"/>
      <c r="B588" s="81" t="s">
        <v>1050</v>
      </c>
      <c r="C588" s="393" t="s">
        <v>923</v>
      </c>
      <c r="D588" s="393" t="s">
        <v>923</v>
      </c>
      <c r="E588" s="393"/>
      <c r="F588" s="393" t="s">
        <v>923</v>
      </c>
      <c r="G588" s="393"/>
      <c r="H588" s="393"/>
      <c r="I588" s="393"/>
      <c r="J588" s="393"/>
      <c r="K588" s="393"/>
      <c r="L588" s="393"/>
      <c r="M588" s="135"/>
    </row>
    <row r="589" spans="1:13" ht="39.6">
      <c r="A589" s="1146"/>
      <c r="B589" s="81" t="s">
        <v>1051</v>
      </c>
      <c r="C589" s="393"/>
      <c r="D589" s="393"/>
      <c r="E589" s="393"/>
      <c r="F589" s="393"/>
      <c r="G589" s="393"/>
      <c r="H589" s="393"/>
      <c r="I589" s="393"/>
      <c r="J589" s="393"/>
      <c r="K589" s="393"/>
      <c r="L589" s="393" t="s">
        <v>923</v>
      </c>
      <c r="M589" s="135"/>
    </row>
    <row r="590" spans="1:13">
      <c r="A590" s="1146"/>
      <c r="B590" s="81" t="s">
        <v>1052</v>
      </c>
      <c r="C590" s="393"/>
      <c r="D590" s="393"/>
      <c r="E590" s="393"/>
      <c r="F590" s="393"/>
      <c r="G590" s="393"/>
      <c r="H590" s="393"/>
      <c r="I590" s="393"/>
      <c r="J590" s="393"/>
      <c r="K590" s="393"/>
      <c r="L590" s="393" t="s">
        <v>923</v>
      </c>
      <c r="M590" s="135"/>
    </row>
    <row r="591" spans="1:13" ht="26.4">
      <c r="A591" s="1146"/>
      <c r="B591" s="81" t="s">
        <v>1053</v>
      </c>
      <c r="C591" s="393"/>
      <c r="D591" s="393"/>
      <c r="E591" s="393"/>
      <c r="F591" s="393"/>
      <c r="G591" s="393"/>
      <c r="H591" s="393"/>
      <c r="I591" s="393"/>
      <c r="J591" s="393"/>
      <c r="K591" s="393" t="s">
        <v>923</v>
      </c>
      <c r="L591" s="393"/>
      <c r="M591" s="135"/>
    </row>
    <row r="592" spans="1:13" ht="26.4">
      <c r="A592" s="1146"/>
      <c r="B592" s="81" t="s">
        <v>1054</v>
      </c>
      <c r="C592" s="393"/>
      <c r="D592" s="393"/>
      <c r="E592" s="393"/>
      <c r="F592" s="393"/>
      <c r="G592" s="393"/>
      <c r="H592" s="393"/>
      <c r="I592" s="393"/>
      <c r="J592" s="393"/>
      <c r="K592" s="393"/>
      <c r="L592" s="393" t="s">
        <v>923</v>
      </c>
      <c r="M592" s="135"/>
    </row>
    <row r="593" spans="1:13" ht="26.4">
      <c r="A593" s="1146"/>
      <c r="B593" s="81" t="s">
        <v>1055</v>
      </c>
      <c r="C593" s="393"/>
      <c r="D593" s="393"/>
      <c r="E593" s="393"/>
      <c r="F593" s="393"/>
      <c r="G593" s="393"/>
      <c r="H593" s="393"/>
      <c r="I593" s="393"/>
      <c r="J593" s="393"/>
      <c r="K593" s="393" t="s">
        <v>923</v>
      </c>
      <c r="L593" s="393"/>
      <c r="M593" s="135"/>
    </row>
    <row r="594" spans="1:13" ht="26.4">
      <c r="A594" s="1146"/>
      <c r="B594" s="81" t="s">
        <v>1056</v>
      </c>
      <c r="C594" s="393"/>
      <c r="D594" s="393"/>
      <c r="E594" s="393"/>
      <c r="F594" s="393"/>
      <c r="G594" s="393"/>
      <c r="H594" s="393"/>
      <c r="I594" s="393"/>
      <c r="J594" s="393"/>
      <c r="K594" s="393" t="s">
        <v>923</v>
      </c>
      <c r="L594" s="393"/>
      <c r="M594" s="135"/>
    </row>
    <row r="595" spans="1:13" ht="26.4">
      <c r="A595" s="1146"/>
      <c r="B595" s="81" t="s">
        <v>1057</v>
      </c>
      <c r="C595" s="393"/>
      <c r="D595" s="393"/>
      <c r="E595" s="393"/>
      <c r="F595" s="393"/>
      <c r="G595" s="393"/>
      <c r="H595" s="393"/>
      <c r="I595" s="393"/>
      <c r="J595" s="393"/>
      <c r="K595" s="393"/>
      <c r="L595" s="393" t="s">
        <v>923</v>
      </c>
      <c r="M595" s="135"/>
    </row>
    <row r="596" spans="1:13" ht="26.4">
      <c r="A596" s="1146"/>
      <c r="B596" s="81" t="s">
        <v>1058</v>
      </c>
      <c r="C596" s="393"/>
      <c r="D596" s="393"/>
      <c r="E596" s="393"/>
      <c r="F596" s="393"/>
      <c r="G596" s="393"/>
      <c r="H596" s="393" t="s">
        <v>923</v>
      </c>
      <c r="I596" s="393"/>
      <c r="J596" s="393"/>
      <c r="K596" s="393" t="s">
        <v>923</v>
      </c>
      <c r="L596" s="393"/>
      <c r="M596" s="135"/>
    </row>
    <row r="597" spans="1:13" ht="26.4">
      <c r="A597" s="1146"/>
      <c r="B597" s="81" t="s">
        <v>1059</v>
      </c>
      <c r="C597" s="393"/>
      <c r="D597" s="393"/>
      <c r="E597" s="393"/>
      <c r="F597" s="393"/>
      <c r="G597" s="393"/>
      <c r="H597" s="393"/>
      <c r="I597" s="393"/>
      <c r="J597" s="393"/>
      <c r="K597" s="393" t="s">
        <v>923</v>
      </c>
      <c r="L597" s="393"/>
      <c r="M597" s="135"/>
    </row>
    <row r="598" spans="1:13" ht="26.4">
      <c r="A598" s="1146"/>
      <c r="B598" s="81" t="s">
        <v>1060</v>
      </c>
      <c r="C598" s="393"/>
      <c r="D598" s="393"/>
      <c r="E598" s="393"/>
      <c r="F598" s="393"/>
      <c r="G598" s="393"/>
      <c r="H598" s="393"/>
      <c r="I598" s="393"/>
      <c r="J598" s="393"/>
      <c r="K598" s="393" t="s">
        <v>923</v>
      </c>
      <c r="L598" s="393"/>
      <c r="M598" s="135"/>
    </row>
    <row r="599" spans="1:13">
      <c r="A599" s="1146"/>
      <c r="B599" s="81" t="s">
        <v>1061</v>
      </c>
      <c r="C599" s="393"/>
      <c r="D599" s="393"/>
      <c r="E599" s="393"/>
      <c r="F599" s="393"/>
      <c r="G599" s="393"/>
      <c r="H599" s="393"/>
      <c r="I599" s="393"/>
      <c r="J599" s="393"/>
      <c r="K599" s="393"/>
      <c r="L599" s="393" t="s">
        <v>923</v>
      </c>
      <c r="M599" s="135"/>
    </row>
    <row r="600" spans="1:13" ht="26.4">
      <c r="A600" s="1146"/>
      <c r="B600" s="81" t="s">
        <v>1062</v>
      </c>
      <c r="C600" s="393" t="s">
        <v>923</v>
      </c>
      <c r="D600" s="393"/>
      <c r="E600" s="393"/>
      <c r="F600" s="393"/>
      <c r="G600" s="393"/>
      <c r="H600" s="393"/>
      <c r="I600" s="393"/>
      <c r="J600" s="393"/>
      <c r="K600" s="393" t="s">
        <v>923</v>
      </c>
      <c r="L600" s="393"/>
      <c r="M600" s="135"/>
    </row>
    <row r="601" spans="1:13">
      <c r="A601" s="1146"/>
      <c r="B601" s="81" t="s">
        <v>1063</v>
      </c>
      <c r="C601" s="393"/>
      <c r="D601" s="393"/>
      <c r="E601" s="393"/>
      <c r="F601" s="393"/>
      <c r="G601" s="393"/>
      <c r="H601" s="393"/>
      <c r="I601" s="393"/>
      <c r="J601" s="393"/>
      <c r="K601" s="393" t="s">
        <v>923</v>
      </c>
      <c r="L601" s="393"/>
      <c r="M601" s="135"/>
    </row>
    <row r="602" spans="1:13" ht="26.4">
      <c r="A602" s="1146"/>
      <c r="B602" s="81" t="s">
        <v>1064</v>
      </c>
      <c r="C602" s="393"/>
      <c r="D602" s="600"/>
      <c r="E602" s="600"/>
      <c r="F602" s="600"/>
      <c r="G602" s="600"/>
      <c r="H602" s="600"/>
      <c r="I602" s="600"/>
      <c r="J602" s="600"/>
      <c r="K602" s="600" t="s">
        <v>923</v>
      </c>
      <c r="L602" s="393"/>
      <c r="M602" s="393"/>
    </row>
    <row r="603" spans="1:13">
      <c r="A603" s="221"/>
      <c r="B603" s="357"/>
      <c r="C603" s="359"/>
      <c r="D603" s="601"/>
      <c r="E603" s="601"/>
      <c r="F603" s="601"/>
      <c r="G603" s="601"/>
      <c r="H603" s="601"/>
      <c r="I603" s="601"/>
      <c r="J603" s="601"/>
      <c r="K603" s="601"/>
    </row>
    <row r="604" spans="1:13">
      <c r="A604" s="90"/>
      <c r="B604" s="357"/>
      <c r="C604" s="90"/>
      <c r="D604" s="90"/>
      <c r="E604" s="90"/>
      <c r="F604" s="90"/>
      <c r="G604" s="90"/>
      <c r="H604" s="90"/>
      <c r="I604" s="90"/>
      <c r="J604" s="90"/>
      <c r="K604" s="90"/>
    </row>
  </sheetData>
  <sheetProtection algorithmName="SHA-512" hashValue="YB/JQdwBOiEKy8kQePW5Ve8VACaqg5hDNlb264Yg8ij5I4OGFEsnLQKNWUzfR+UoUygw8kZKcy9b9FAD2L3M8Q==" saltValue="Soido9dOJUrrGIzD5cidYA==" spinCount="100000" sheet="1" objects="1" scenarios="1"/>
  <mergeCells count="152">
    <mergeCell ref="A234:A238"/>
    <mergeCell ref="A239:A250"/>
    <mergeCell ref="A251:A328"/>
    <mergeCell ref="A201:A202"/>
    <mergeCell ref="A203:A204"/>
    <mergeCell ref="A206:A207"/>
    <mergeCell ref="A208:A210"/>
    <mergeCell ref="A211:A217"/>
    <mergeCell ref="A222:A226"/>
    <mergeCell ref="A227:A228"/>
    <mergeCell ref="A229:A230"/>
    <mergeCell ref="A231:A233"/>
    <mergeCell ref="A155:B155"/>
    <mergeCell ref="A156:B156"/>
    <mergeCell ref="A157:B157"/>
    <mergeCell ref="A158:B158"/>
    <mergeCell ref="A159:B159"/>
    <mergeCell ref="A197:A198"/>
    <mergeCell ref="B197:B198"/>
    <mergeCell ref="C197:M197"/>
    <mergeCell ref="A199:A200"/>
    <mergeCell ref="A187:B187"/>
    <mergeCell ref="A188:B188"/>
    <mergeCell ref="A180:B180"/>
    <mergeCell ref="A181:B181"/>
    <mergeCell ref="A182:B182"/>
    <mergeCell ref="A166:B166"/>
    <mergeCell ref="A167:B167"/>
    <mergeCell ref="A169:B169"/>
    <mergeCell ref="A170:B170"/>
    <mergeCell ref="A171:B171"/>
    <mergeCell ref="A183:F183"/>
    <mergeCell ref="A177:F177"/>
    <mergeCell ref="A178:B178"/>
    <mergeCell ref="A179:F179"/>
    <mergeCell ref="A192:G192"/>
    <mergeCell ref="A148:B148"/>
    <mergeCell ref="A149:F149"/>
    <mergeCell ref="A150:B150"/>
    <mergeCell ref="A151:B151"/>
    <mergeCell ref="A152:B152"/>
    <mergeCell ref="A154:B154"/>
    <mergeCell ref="A130:B130"/>
    <mergeCell ref="A123:B123"/>
    <mergeCell ref="A124:B124"/>
    <mergeCell ref="A125:B125"/>
    <mergeCell ref="A126:B126"/>
    <mergeCell ref="A128:I128"/>
    <mergeCell ref="A129:I129"/>
    <mergeCell ref="A13:K13"/>
    <mergeCell ref="A91:I91"/>
    <mergeCell ref="A92:I92"/>
    <mergeCell ref="A93:B93"/>
    <mergeCell ref="A94:B94"/>
    <mergeCell ref="A96:B96"/>
    <mergeCell ref="A97:B97"/>
    <mergeCell ref="A98:B98"/>
    <mergeCell ref="A99:B99"/>
    <mergeCell ref="A36:K36"/>
    <mergeCell ref="A81:K81"/>
    <mergeCell ref="A82:K82"/>
    <mergeCell ref="A83:K83"/>
    <mergeCell ref="A84:K84"/>
    <mergeCell ref="A59:K59"/>
    <mergeCell ref="A89:K89"/>
    <mergeCell ref="A85:K85"/>
    <mergeCell ref="A86:K86"/>
    <mergeCell ref="A87:K87"/>
    <mergeCell ref="A88:K88"/>
    <mergeCell ref="A514:A525"/>
    <mergeCell ref="A526:A602"/>
    <mergeCell ref="B467:B468"/>
    <mergeCell ref="A467:A468"/>
    <mergeCell ref="A131:B131"/>
    <mergeCell ref="A481:A487"/>
    <mergeCell ref="A492:A498"/>
    <mergeCell ref="A500:A501"/>
    <mergeCell ref="A502:A503"/>
    <mergeCell ref="A504:A507"/>
    <mergeCell ref="A508:A513"/>
    <mergeCell ref="A469:A470"/>
    <mergeCell ref="A471:A472"/>
    <mergeCell ref="A473:A474"/>
    <mergeCell ref="A476:A477"/>
    <mergeCell ref="A478:A480"/>
    <mergeCell ref="A133:B133"/>
    <mergeCell ref="A134:B134"/>
    <mergeCell ref="A135:B135"/>
    <mergeCell ref="A140:B140"/>
    <mergeCell ref="A189:B189"/>
    <mergeCell ref="A184:B184"/>
    <mergeCell ref="A185:B185"/>
    <mergeCell ref="A186:B186"/>
    <mergeCell ref="A100:B100"/>
    <mergeCell ref="A101:B101"/>
    <mergeCell ref="A102:B102"/>
    <mergeCell ref="A103:B103"/>
    <mergeCell ref="A104:B104"/>
    <mergeCell ref="A106:B106"/>
    <mergeCell ref="A132:I132"/>
    <mergeCell ref="A143:B143"/>
    <mergeCell ref="A144:B144"/>
    <mergeCell ref="A142:B142"/>
    <mergeCell ref="A136:B136"/>
    <mergeCell ref="A137:B137"/>
    <mergeCell ref="A138:B138"/>
    <mergeCell ref="A139:B139"/>
    <mergeCell ref="A141:B141"/>
    <mergeCell ref="A107:B107"/>
    <mergeCell ref="A108:B108"/>
    <mergeCell ref="A105:B105"/>
    <mergeCell ref="A193:G193"/>
    <mergeCell ref="A194:G194"/>
    <mergeCell ref="A110:I110"/>
    <mergeCell ref="A111:I111"/>
    <mergeCell ref="A112:B112"/>
    <mergeCell ref="A113:B113"/>
    <mergeCell ref="A115:B115"/>
    <mergeCell ref="A116:B116"/>
    <mergeCell ref="A117:B117"/>
    <mergeCell ref="A118:B118"/>
    <mergeCell ref="A119:B119"/>
    <mergeCell ref="A120:B120"/>
    <mergeCell ref="A121:B121"/>
    <mergeCell ref="A122:B122"/>
    <mergeCell ref="A172:B172"/>
    <mergeCell ref="A173:B173"/>
    <mergeCell ref="A174:B174"/>
    <mergeCell ref="A190:G190"/>
    <mergeCell ref="A191:G191"/>
    <mergeCell ref="A162:F162"/>
    <mergeCell ref="A163:B163"/>
    <mergeCell ref="A164:F164"/>
    <mergeCell ref="A165:B165"/>
    <mergeCell ref="A147:F147"/>
    <mergeCell ref="A357:A361"/>
    <mergeCell ref="A363:A364"/>
    <mergeCell ref="A367:A369"/>
    <mergeCell ref="A370:A375"/>
    <mergeCell ref="A376:A387"/>
    <mergeCell ref="A388:A464"/>
    <mergeCell ref="C467:M467"/>
    <mergeCell ref="A332:A333"/>
    <mergeCell ref="B332:B333"/>
    <mergeCell ref="C332:M332"/>
    <mergeCell ref="A334:A335"/>
    <mergeCell ref="A336:A337"/>
    <mergeCell ref="A338:A339"/>
    <mergeCell ref="A341:A342"/>
    <mergeCell ref="A343:A345"/>
    <mergeCell ref="A346:A352"/>
    <mergeCell ref="A365:A366"/>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E6A15-9ED4-46EC-AD09-E562A0D1D23E}">
  <dimension ref="A7:H66"/>
  <sheetViews>
    <sheetView showGridLines="0" zoomScale="89" zoomScaleNormal="100" workbookViewId="0">
      <selection activeCell="H12" sqref="H12"/>
    </sheetView>
  </sheetViews>
  <sheetFormatPr defaultColWidth="8.6640625" defaultRowHeight="13.8"/>
  <cols>
    <col min="1" max="2" width="25.6640625" style="6" customWidth="1"/>
    <col min="3" max="3" width="20.6640625" style="6" customWidth="1"/>
    <col min="4" max="6" width="15.21875" style="6" customWidth="1"/>
    <col min="7" max="7" width="16.5546875" style="6" customWidth="1"/>
    <col min="8" max="8" width="16.44140625" style="6" customWidth="1"/>
    <col min="9" max="16384" width="8.6640625" style="6"/>
  </cols>
  <sheetData>
    <row r="7" spans="1:8" ht="21">
      <c r="A7" s="7" t="s">
        <v>1071</v>
      </c>
      <c r="B7" s="7"/>
      <c r="C7" s="7"/>
    </row>
    <row r="8" spans="1:8" ht="14.4" thickBot="1"/>
    <row r="9" spans="1:8" ht="18.600000000000001" thickTop="1" thickBot="1">
      <c r="A9" s="289" t="s">
        <v>1322</v>
      </c>
      <c r="B9" s="289"/>
      <c r="C9" s="289"/>
      <c r="D9" s="295"/>
      <c r="E9" s="295"/>
      <c r="F9" s="295"/>
      <c r="G9" s="295"/>
    </row>
    <row r="10" spans="1:8" ht="18.600000000000001" thickTop="1" thickBot="1">
      <c r="A10" s="289"/>
      <c r="B10" s="289"/>
      <c r="C10" s="289"/>
      <c r="D10" s="295"/>
      <c r="E10" s="295"/>
      <c r="F10" s="295"/>
      <c r="G10" s="295"/>
    </row>
    <row r="11" spans="1:8" ht="18.600000000000001" thickTop="1" thickBot="1">
      <c r="A11" s="289" t="s">
        <v>1323</v>
      </c>
      <c r="B11" s="289"/>
      <c r="C11" s="289"/>
      <c r="D11" s="289"/>
      <c r="E11" s="289"/>
      <c r="F11" s="289"/>
      <c r="G11" s="289"/>
    </row>
    <row r="12" spans="1:8" ht="18" thickTop="1">
      <c r="A12" s="286"/>
      <c r="B12" s="286"/>
      <c r="C12" s="286"/>
      <c r="D12" s="579"/>
      <c r="E12" s="579"/>
      <c r="F12" s="579"/>
      <c r="G12" s="579"/>
    </row>
    <row r="13" spans="1:8" ht="17.399999999999999">
      <c r="A13" s="18"/>
      <c r="B13" s="18"/>
      <c r="C13" s="18"/>
      <c r="D13" s="644"/>
      <c r="E13" s="644"/>
      <c r="F13" s="644"/>
      <c r="G13" s="644"/>
    </row>
    <row r="14" spans="1:8" ht="14.7" customHeight="1">
      <c r="A14" s="1" t="s">
        <v>1280</v>
      </c>
      <c r="F14" s="350"/>
      <c r="G14" s="350"/>
    </row>
    <row r="15" spans="1:8" ht="14.7" customHeight="1">
      <c r="A15" s="646" t="s">
        <v>335</v>
      </c>
      <c r="B15" s="948" t="s">
        <v>336</v>
      </c>
      <c r="C15" s="948"/>
      <c r="D15" s="48" t="s">
        <v>337</v>
      </c>
      <c r="E15" s="48" t="s">
        <v>338</v>
      </c>
      <c r="F15" s="48" t="s">
        <v>58</v>
      </c>
      <c r="G15" s="350"/>
    </row>
    <row r="16" spans="1:8" ht="14.7" customHeight="1">
      <c r="A16" s="952" t="s">
        <v>339</v>
      </c>
      <c r="B16" s="949" t="s">
        <v>340</v>
      </c>
      <c r="C16" s="117" t="s">
        <v>341</v>
      </c>
      <c r="D16" s="848">
        <v>0</v>
      </c>
      <c r="E16" s="848">
        <v>24</v>
      </c>
      <c r="F16" s="849">
        <v>24</v>
      </c>
      <c r="G16" s="350"/>
      <c r="H16" s="350"/>
    </row>
    <row r="17" spans="1:6" ht="14.7" customHeight="1">
      <c r="A17" s="953"/>
      <c r="B17" s="950"/>
      <c r="C17" s="117" t="s">
        <v>342</v>
      </c>
      <c r="D17" s="432">
        <v>35541</v>
      </c>
      <c r="E17" s="469" t="s">
        <v>1281</v>
      </c>
      <c r="F17" s="469" t="s">
        <v>1282</v>
      </c>
    </row>
    <row r="18" spans="1:6" ht="28.95" customHeight="1">
      <c r="A18" s="953"/>
      <c r="B18" s="950"/>
      <c r="C18" s="143" t="s">
        <v>343</v>
      </c>
      <c r="D18" s="469">
        <v>0</v>
      </c>
      <c r="E18" s="469" t="s">
        <v>1262</v>
      </c>
      <c r="F18" s="469" t="s">
        <v>1262</v>
      </c>
    </row>
    <row r="19" spans="1:6" ht="18" customHeight="1">
      <c r="A19" s="953"/>
      <c r="B19" s="951"/>
      <c r="C19" s="631" t="s">
        <v>58</v>
      </c>
      <c r="D19" s="438">
        <v>35541</v>
      </c>
      <c r="E19" s="300" t="s">
        <v>1283</v>
      </c>
      <c r="F19" s="300" t="s">
        <v>1284</v>
      </c>
    </row>
    <row r="20" spans="1:6" ht="26.4">
      <c r="A20" s="953"/>
      <c r="B20" s="914" t="s">
        <v>344</v>
      </c>
      <c r="C20" s="143" t="s">
        <v>345</v>
      </c>
      <c r="D20" s="469">
        <v>0</v>
      </c>
      <c r="E20" s="469" t="s">
        <v>1285</v>
      </c>
      <c r="F20" s="469" t="s">
        <v>1285</v>
      </c>
    </row>
    <row r="21" spans="1:6" ht="26.4">
      <c r="A21" s="953"/>
      <c r="B21" s="915"/>
      <c r="C21" s="143" t="s">
        <v>346</v>
      </c>
      <c r="D21" s="469">
        <v>0</v>
      </c>
      <c r="E21" s="469">
        <v>27</v>
      </c>
      <c r="F21" s="849">
        <v>27</v>
      </c>
    </row>
    <row r="22" spans="1:6" ht="15.6">
      <c r="A22" s="953"/>
      <c r="B22" s="915"/>
      <c r="C22" s="143" t="s">
        <v>347</v>
      </c>
      <c r="D22" s="469">
        <v>1</v>
      </c>
      <c r="E22" s="469" t="s">
        <v>1286</v>
      </c>
      <c r="F22" s="849" t="s">
        <v>1287</v>
      </c>
    </row>
    <row r="23" spans="1:6" ht="26.4">
      <c r="A23" s="953"/>
      <c r="B23" s="915"/>
      <c r="C23" s="143" t="s">
        <v>348</v>
      </c>
      <c r="D23" s="469">
        <v>0</v>
      </c>
      <c r="E23" s="469" t="s">
        <v>1288</v>
      </c>
      <c r="F23" s="849" t="s">
        <v>1288</v>
      </c>
    </row>
    <row r="24" spans="1:6" ht="15.6">
      <c r="A24" s="954"/>
      <c r="B24" s="916"/>
      <c r="C24" s="631" t="s">
        <v>58</v>
      </c>
      <c r="D24" s="300">
        <v>1</v>
      </c>
      <c r="E24" s="300" t="s">
        <v>1289</v>
      </c>
      <c r="F24" s="300" t="s">
        <v>1290</v>
      </c>
    </row>
    <row r="25" spans="1:6">
      <c r="A25" s="914" t="s">
        <v>349</v>
      </c>
      <c r="B25" s="914" t="s">
        <v>350</v>
      </c>
      <c r="C25" s="117" t="s">
        <v>341</v>
      </c>
      <c r="D25" s="469">
        <v>129</v>
      </c>
      <c r="E25" s="469">
        <v>422</v>
      </c>
      <c r="F25" s="849">
        <v>551</v>
      </c>
    </row>
    <row r="26" spans="1:6" ht="15.6" customHeight="1">
      <c r="A26" s="915"/>
      <c r="B26" s="915"/>
      <c r="C26" s="117" t="s">
        <v>342</v>
      </c>
      <c r="D26" s="469" t="s">
        <v>1260</v>
      </c>
      <c r="E26" s="469" t="s">
        <v>1291</v>
      </c>
      <c r="F26" s="469" t="s">
        <v>1292</v>
      </c>
    </row>
    <row r="27" spans="1:6" ht="26.4">
      <c r="A27" s="915"/>
      <c r="B27" s="915"/>
      <c r="C27" s="143" t="s">
        <v>343</v>
      </c>
      <c r="D27" s="469">
        <v>0</v>
      </c>
      <c r="E27" s="469">
        <v>0</v>
      </c>
      <c r="F27" s="849">
        <v>0</v>
      </c>
    </row>
    <row r="28" spans="1:6" ht="15.6">
      <c r="A28" s="915"/>
      <c r="B28" s="916"/>
      <c r="C28" s="444" t="s">
        <v>58</v>
      </c>
      <c r="D28" s="300" t="s">
        <v>1293</v>
      </c>
      <c r="E28" s="300" t="s">
        <v>1294</v>
      </c>
      <c r="F28" s="300" t="s">
        <v>1295</v>
      </c>
    </row>
    <row r="29" spans="1:6" ht="26.4">
      <c r="A29" s="915"/>
      <c r="B29" s="941" t="s">
        <v>344</v>
      </c>
      <c r="C29" s="143" t="s">
        <v>345</v>
      </c>
      <c r="D29" s="850">
        <v>43</v>
      </c>
      <c r="E29" s="469">
        <v>48</v>
      </c>
      <c r="F29" s="849">
        <v>91</v>
      </c>
    </row>
    <row r="30" spans="1:6" ht="26.4">
      <c r="A30" s="915"/>
      <c r="B30" s="942"/>
      <c r="C30" s="143" t="s">
        <v>346</v>
      </c>
      <c r="D30" s="431">
        <v>11558</v>
      </c>
      <c r="E30" s="469">
        <v>1</v>
      </c>
      <c r="F30" s="845">
        <v>11559</v>
      </c>
    </row>
    <row r="31" spans="1:6" ht="15.6">
      <c r="A31" s="915"/>
      <c r="B31" s="942"/>
      <c r="C31" s="143" t="s">
        <v>347</v>
      </c>
      <c r="D31" s="850" t="s">
        <v>1296</v>
      </c>
      <c r="E31" s="186" t="s">
        <v>1297</v>
      </c>
      <c r="F31" s="850" t="s">
        <v>1298</v>
      </c>
    </row>
    <row r="32" spans="1:6" ht="26.4">
      <c r="A32" s="915"/>
      <c r="B32" s="942"/>
      <c r="C32" s="143" t="s">
        <v>348</v>
      </c>
      <c r="D32" s="431">
        <v>6066</v>
      </c>
      <c r="E32" s="186" t="s">
        <v>1299</v>
      </c>
      <c r="F32" s="186" t="s">
        <v>1300</v>
      </c>
    </row>
    <row r="33" spans="1:7" ht="15.6">
      <c r="A33" s="916"/>
      <c r="B33" s="943"/>
      <c r="C33" s="631" t="s">
        <v>58</v>
      </c>
      <c r="D33" s="851" t="s">
        <v>1301</v>
      </c>
      <c r="E33" s="851" t="s">
        <v>1302</v>
      </c>
      <c r="F33" s="851" t="s">
        <v>1303</v>
      </c>
    </row>
    <row r="34" spans="1:7">
      <c r="A34" s="10" t="s">
        <v>1314</v>
      </c>
      <c r="B34" s="350"/>
    </row>
    <row r="35" spans="1:7">
      <c r="A35" s="10" t="s">
        <v>1320</v>
      </c>
      <c r="B35" s="350"/>
    </row>
    <row r="36" spans="1:7" ht="14.7" customHeight="1">
      <c r="A36" s="439" t="s">
        <v>352</v>
      </c>
      <c r="B36" s="350"/>
      <c r="C36" s="350"/>
      <c r="D36" s="350"/>
      <c r="E36" s="350"/>
      <c r="F36" s="350"/>
      <c r="G36" s="350"/>
    </row>
    <row r="37" spans="1:7" ht="14.7" customHeight="1">
      <c r="A37" s="439" t="s">
        <v>353</v>
      </c>
      <c r="B37" s="350"/>
      <c r="C37" s="350"/>
      <c r="D37" s="350"/>
      <c r="E37" s="350"/>
      <c r="F37" s="350"/>
      <c r="G37" s="350"/>
    </row>
    <row r="38" spans="1:7" ht="14.7" customHeight="1">
      <c r="A38" s="847" t="s">
        <v>1310</v>
      </c>
      <c r="B38" s="847"/>
      <c r="C38" s="236"/>
      <c r="D38" s="236"/>
      <c r="E38" s="236"/>
      <c r="F38" s="236"/>
      <c r="G38" s="350"/>
    </row>
    <row r="39" spans="1:7" ht="14.7" customHeight="1">
      <c r="A39" s="847" t="s">
        <v>1311</v>
      </c>
      <c r="B39" s="847"/>
      <c r="C39" s="236"/>
      <c r="D39" s="236"/>
      <c r="E39" s="236"/>
      <c r="F39" s="236"/>
      <c r="G39" s="350"/>
    </row>
    <row r="40" spans="1:7" ht="14.7" customHeight="1">
      <c r="A40" s="167" t="s">
        <v>1312</v>
      </c>
      <c r="B40" s="167"/>
      <c r="C40" s="167"/>
      <c r="D40" s="167"/>
      <c r="E40" s="167"/>
      <c r="F40" s="167"/>
      <c r="G40" s="350"/>
    </row>
    <row r="41" spans="1:7" ht="14.7" customHeight="1">
      <c r="A41" s="611"/>
      <c r="B41" s="611"/>
      <c r="C41" s="611"/>
      <c r="D41" s="611"/>
      <c r="E41" s="611"/>
      <c r="F41" s="611"/>
      <c r="G41" s="611"/>
    </row>
    <row r="42" spans="1:7" ht="15.6" customHeight="1">
      <c r="A42" s="1" t="s">
        <v>1304</v>
      </c>
      <c r="F42" s="350"/>
    </row>
    <row r="43" spans="1:7">
      <c r="A43" s="646" t="s">
        <v>335</v>
      </c>
      <c r="B43" s="948" t="s">
        <v>336</v>
      </c>
      <c r="C43" s="948"/>
      <c r="D43" s="48" t="s">
        <v>337</v>
      </c>
      <c r="E43" s="48" t="s">
        <v>338</v>
      </c>
      <c r="F43" s="48" t="s">
        <v>58</v>
      </c>
    </row>
    <row r="44" spans="1:7">
      <c r="A44" s="952" t="s">
        <v>339</v>
      </c>
      <c r="B44" s="949" t="s">
        <v>340</v>
      </c>
      <c r="C44" s="117" t="s">
        <v>341</v>
      </c>
      <c r="D44" s="441">
        <v>0</v>
      </c>
      <c r="E44" s="441">
        <v>24</v>
      </c>
      <c r="F44" s="442">
        <v>24</v>
      </c>
    </row>
    <row r="45" spans="1:7">
      <c r="A45" s="953"/>
      <c r="B45" s="950"/>
      <c r="C45" s="117" t="s">
        <v>342</v>
      </c>
      <c r="D45" s="443">
        <v>35541</v>
      </c>
      <c r="E45" s="443">
        <v>8941</v>
      </c>
      <c r="F45" s="200">
        <v>44482</v>
      </c>
    </row>
    <row r="46" spans="1:7" ht="26.4">
      <c r="A46" s="953"/>
      <c r="B46" s="950"/>
      <c r="C46" s="143" t="s">
        <v>343</v>
      </c>
      <c r="D46" s="201">
        <v>0</v>
      </c>
      <c r="E46" s="201">
        <v>9</v>
      </c>
      <c r="F46" s="29">
        <v>9</v>
      </c>
    </row>
    <row r="47" spans="1:7" ht="15.6" customHeight="1">
      <c r="A47" s="953"/>
      <c r="B47" s="951"/>
      <c r="C47" s="631" t="s">
        <v>58</v>
      </c>
      <c r="D47" s="410">
        <v>35541</v>
      </c>
      <c r="E47" s="410">
        <v>8974</v>
      </c>
      <c r="F47" s="410">
        <v>44515</v>
      </c>
    </row>
    <row r="48" spans="1:7" ht="26.4">
      <c r="A48" s="953"/>
      <c r="B48" s="914" t="s">
        <v>344</v>
      </c>
      <c r="C48" s="143" t="s">
        <v>345</v>
      </c>
      <c r="D48" s="108">
        <v>0</v>
      </c>
      <c r="E48" s="108">
        <v>937</v>
      </c>
      <c r="F48" s="108">
        <v>937</v>
      </c>
    </row>
    <row r="49" spans="1:6" ht="26.4">
      <c r="A49" s="953"/>
      <c r="B49" s="915"/>
      <c r="C49" s="143" t="s">
        <v>346</v>
      </c>
      <c r="D49" s="108">
        <v>0</v>
      </c>
      <c r="E49" s="108">
        <v>27</v>
      </c>
      <c r="F49" s="108">
        <v>27</v>
      </c>
    </row>
    <row r="50" spans="1:6">
      <c r="A50" s="953"/>
      <c r="B50" s="915"/>
      <c r="C50" s="143" t="s">
        <v>347</v>
      </c>
      <c r="D50" s="108">
        <v>1</v>
      </c>
      <c r="E50" s="108">
        <v>720</v>
      </c>
      <c r="F50" s="108">
        <v>721</v>
      </c>
    </row>
    <row r="51" spans="1:6" ht="26.4">
      <c r="A51" s="953"/>
      <c r="B51" s="915"/>
      <c r="C51" s="143" t="s">
        <v>348</v>
      </c>
      <c r="D51" s="108">
        <v>0</v>
      </c>
      <c r="E51" s="304">
        <v>12418</v>
      </c>
      <c r="F51" s="304">
        <v>12418</v>
      </c>
    </row>
    <row r="52" spans="1:6">
      <c r="A52" s="954"/>
      <c r="B52" s="916"/>
      <c r="C52" s="631" t="s">
        <v>58</v>
      </c>
      <c r="D52" s="9">
        <v>1</v>
      </c>
      <c r="E52" s="37">
        <v>14101</v>
      </c>
      <c r="F52" s="37">
        <v>14103</v>
      </c>
    </row>
    <row r="53" spans="1:6">
      <c r="A53" s="914" t="s">
        <v>349</v>
      </c>
      <c r="B53" s="914" t="s">
        <v>350</v>
      </c>
      <c r="C53" s="117" t="s">
        <v>341</v>
      </c>
      <c r="D53" s="108">
        <v>129</v>
      </c>
      <c r="E53" s="108">
        <v>422</v>
      </c>
      <c r="F53" s="108">
        <v>551</v>
      </c>
    </row>
    <row r="54" spans="1:6">
      <c r="A54" s="915"/>
      <c r="B54" s="915"/>
      <c r="C54" s="117" t="s">
        <v>342</v>
      </c>
      <c r="D54" s="304">
        <v>3521</v>
      </c>
      <c r="E54" s="304">
        <v>16877</v>
      </c>
      <c r="F54" s="304">
        <v>20398</v>
      </c>
    </row>
    <row r="55" spans="1:6" ht="26.4">
      <c r="A55" s="915"/>
      <c r="B55" s="915"/>
      <c r="C55" s="143" t="s">
        <v>343</v>
      </c>
      <c r="D55" s="108">
        <v>0</v>
      </c>
      <c r="E55" s="108">
        <v>0</v>
      </c>
      <c r="F55" s="108">
        <v>0</v>
      </c>
    </row>
    <row r="56" spans="1:6" ht="15.6" customHeight="1">
      <c r="A56" s="915"/>
      <c r="B56" s="916"/>
      <c r="C56" s="444" t="s">
        <v>58</v>
      </c>
      <c r="D56" s="37">
        <v>3650</v>
      </c>
      <c r="E56" s="37">
        <v>17299</v>
      </c>
      <c r="F56" s="37">
        <v>20949</v>
      </c>
    </row>
    <row r="57" spans="1:6" ht="26.4">
      <c r="A57" s="915"/>
      <c r="B57" s="941" t="s">
        <v>344</v>
      </c>
      <c r="C57" s="143" t="s">
        <v>345</v>
      </c>
      <c r="D57" s="445">
        <v>43</v>
      </c>
      <c r="E57" s="108">
        <v>48</v>
      </c>
      <c r="F57" s="108">
        <v>91</v>
      </c>
    </row>
    <row r="58" spans="1:6" ht="26.4">
      <c r="A58" s="915"/>
      <c r="B58" s="1178"/>
      <c r="C58" s="143" t="s">
        <v>346</v>
      </c>
      <c r="D58" s="446">
        <v>11558</v>
      </c>
      <c r="E58" s="108">
        <v>1</v>
      </c>
      <c r="F58" s="304">
        <v>11559</v>
      </c>
    </row>
    <row r="59" spans="1:6">
      <c r="A59" s="915"/>
      <c r="B59" s="1178"/>
      <c r="C59" s="143" t="s">
        <v>347</v>
      </c>
      <c r="D59" s="446">
        <v>46501</v>
      </c>
      <c r="E59" s="304">
        <v>6233</v>
      </c>
      <c r="F59" s="304">
        <v>52734</v>
      </c>
    </row>
    <row r="60" spans="1:6" ht="26.4">
      <c r="A60" s="915"/>
      <c r="B60" s="1178"/>
      <c r="C60" s="143" t="s">
        <v>348</v>
      </c>
      <c r="D60" s="446">
        <v>6066</v>
      </c>
      <c r="E60" s="108">
        <v>364</v>
      </c>
      <c r="F60" s="304">
        <v>6430</v>
      </c>
    </row>
    <row r="61" spans="1:6">
      <c r="A61" s="916"/>
      <c r="B61" s="943"/>
      <c r="C61" s="631" t="s">
        <v>58</v>
      </c>
      <c r="D61" s="447">
        <v>64169</v>
      </c>
      <c r="E61" s="37">
        <v>6645</v>
      </c>
      <c r="F61" s="37">
        <v>70814</v>
      </c>
    </row>
    <row r="62" spans="1:6">
      <c r="A62" s="10" t="s">
        <v>1314</v>
      </c>
      <c r="B62" s="350"/>
    </row>
    <row r="63" spans="1:6">
      <c r="A63" s="10" t="s">
        <v>1319</v>
      </c>
      <c r="B63" s="350"/>
    </row>
    <row r="64" spans="1:6">
      <c r="A64" s="439" t="s">
        <v>352</v>
      </c>
      <c r="B64" s="350"/>
      <c r="C64" s="350"/>
      <c r="D64" s="350"/>
      <c r="E64" s="350"/>
      <c r="F64" s="350"/>
    </row>
    <row r="65" spans="1:6">
      <c r="A65" s="439" t="s">
        <v>353</v>
      </c>
      <c r="B65" s="350"/>
      <c r="C65" s="350"/>
      <c r="D65" s="350"/>
      <c r="E65" s="350"/>
      <c r="F65" s="350"/>
    </row>
    <row r="66" spans="1:6">
      <c r="A66" s="611"/>
      <c r="B66" s="611"/>
      <c r="C66" s="611"/>
      <c r="D66" s="611"/>
      <c r="E66" s="611"/>
      <c r="F66" s="611"/>
    </row>
  </sheetData>
  <sheetProtection algorithmName="SHA-512" hashValue="fGUAmqEKquhZ03cISySHhQWt3CZlrzI5yuT42cWcUvAPPrr31LFWRWJLH8bx8w2Pa/9Gmo5kY852+mlwxTLnAA==" saltValue="WqkzBh5M9fEkRSlsM6Liyw==" spinCount="100000" sheet="1" objects="1" scenarios="1"/>
  <mergeCells count="14">
    <mergeCell ref="B15:C15"/>
    <mergeCell ref="A16:A24"/>
    <mergeCell ref="B16:B19"/>
    <mergeCell ref="B20:B24"/>
    <mergeCell ref="A25:A33"/>
    <mergeCell ref="B25:B28"/>
    <mergeCell ref="B29:B33"/>
    <mergeCell ref="A53:A61"/>
    <mergeCell ref="B53:B56"/>
    <mergeCell ref="B57:B61"/>
    <mergeCell ref="B43:C43"/>
    <mergeCell ref="A44:A52"/>
    <mergeCell ref="B44:B47"/>
    <mergeCell ref="B48:B5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324AC-0C42-4155-B267-D3F505E1DD16}">
  <dimension ref="A6:B52"/>
  <sheetViews>
    <sheetView showGridLines="0" workbookViewId="0">
      <selection activeCell="A47" sqref="A47"/>
    </sheetView>
  </sheetViews>
  <sheetFormatPr defaultColWidth="8.6640625" defaultRowHeight="13.8"/>
  <cols>
    <col min="1" max="1" width="65.44140625" style="6" customWidth="1"/>
    <col min="2" max="2" width="16.44140625" style="317" customWidth="1"/>
    <col min="3" max="16384" width="8.6640625" style="6"/>
  </cols>
  <sheetData>
    <row r="6" spans="1:2" ht="17.399999999999999">
      <c r="A6" s="906" t="s">
        <v>7</v>
      </c>
      <c r="B6" s="906"/>
    </row>
    <row r="8" spans="1:2" ht="15.6">
      <c r="A8" s="315" t="s">
        <v>8</v>
      </c>
      <c r="B8" s="316" t="s">
        <v>9</v>
      </c>
    </row>
    <row r="9" spans="1:2" ht="14.4">
      <c r="A9" s="90" t="s">
        <v>1324</v>
      </c>
      <c r="B9" s="852" t="s">
        <v>10</v>
      </c>
    </row>
    <row r="10" spans="1:2">
      <c r="A10" s="90" t="s">
        <v>11</v>
      </c>
      <c r="B10" s="318" t="s">
        <v>10</v>
      </c>
    </row>
    <row r="11" spans="1:2">
      <c r="A11" s="90" t="s">
        <v>12</v>
      </c>
      <c r="B11" s="318" t="s">
        <v>10</v>
      </c>
    </row>
    <row r="12" spans="1:2">
      <c r="A12" s="90" t="s">
        <v>13</v>
      </c>
      <c r="B12" s="318" t="s">
        <v>10</v>
      </c>
    </row>
    <row r="13" spans="1:2">
      <c r="A13" s="90" t="s">
        <v>14</v>
      </c>
      <c r="B13" s="318" t="s">
        <v>15</v>
      </c>
    </row>
    <row r="14" spans="1:2">
      <c r="A14" s="90" t="s">
        <v>16</v>
      </c>
      <c r="B14" s="318" t="s">
        <v>10</v>
      </c>
    </row>
    <row r="15" spans="1:2">
      <c r="A15" s="90" t="s">
        <v>17</v>
      </c>
      <c r="B15" s="318" t="s">
        <v>15</v>
      </c>
    </row>
    <row r="16" spans="1:2">
      <c r="A16" s="90" t="s">
        <v>18</v>
      </c>
      <c r="B16" s="318" t="s">
        <v>10</v>
      </c>
    </row>
    <row r="19" spans="1:2" ht="15.6">
      <c r="A19" s="315" t="s">
        <v>19</v>
      </c>
      <c r="B19" s="316" t="s">
        <v>9</v>
      </c>
    </row>
    <row r="20" spans="1:2" ht="15" customHeight="1">
      <c r="A20" s="90" t="s">
        <v>20</v>
      </c>
      <c r="B20" s="318" t="s">
        <v>10</v>
      </c>
    </row>
    <row r="21" spans="1:2">
      <c r="A21" s="90" t="s">
        <v>1325</v>
      </c>
      <c r="B21" s="318" t="s">
        <v>15</v>
      </c>
    </row>
    <row r="22" spans="1:2">
      <c r="A22" s="90" t="s">
        <v>21</v>
      </c>
      <c r="B22" s="318" t="s">
        <v>10</v>
      </c>
    </row>
    <row r="23" spans="1:2">
      <c r="A23" s="90" t="s">
        <v>22</v>
      </c>
      <c r="B23" s="318" t="s">
        <v>10</v>
      </c>
    </row>
    <row r="24" spans="1:2">
      <c r="A24" s="90" t="s">
        <v>23</v>
      </c>
      <c r="B24" s="318" t="s">
        <v>15</v>
      </c>
    </row>
    <row r="25" spans="1:2">
      <c r="A25" s="90" t="s">
        <v>24</v>
      </c>
      <c r="B25" s="319" t="s">
        <v>15</v>
      </c>
    </row>
    <row r="26" spans="1:2" s="90" customFormat="1" ht="13.2">
      <c r="A26" s="90" t="s">
        <v>25</v>
      </c>
      <c r="B26" s="318" t="s">
        <v>10</v>
      </c>
    </row>
    <row r="27" spans="1:2">
      <c r="A27" s="90" t="s">
        <v>26</v>
      </c>
      <c r="B27" s="318" t="s">
        <v>15</v>
      </c>
    </row>
    <row r="28" spans="1:2">
      <c r="A28" s="90" t="s">
        <v>27</v>
      </c>
      <c r="B28" s="318" t="s">
        <v>15</v>
      </c>
    </row>
    <row r="29" spans="1:2">
      <c r="A29" s="90" t="s">
        <v>28</v>
      </c>
      <c r="B29" s="318" t="s">
        <v>15</v>
      </c>
    </row>
    <row r="30" spans="1:2">
      <c r="A30" s="90" t="s">
        <v>29</v>
      </c>
      <c r="B30" s="318" t="s">
        <v>10</v>
      </c>
    </row>
    <row r="33" spans="1:2" ht="15.6">
      <c r="A33" s="315" t="s">
        <v>30</v>
      </c>
      <c r="B33" s="316" t="s">
        <v>9</v>
      </c>
    </row>
    <row r="34" spans="1:2">
      <c r="A34" s="90" t="s">
        <v>31</v>
      </c>
      <c r="B34" s="318" t="s">
        <v>15</v>
      </c>
    </row>
    <row r="35" spans="1:2">
      <c r="A35" s="90" t="s">
        <v>32</v>
      </c>
      <c r="B35" s="318" t="s">
        <v>15</v>
      </c>
    </row>
    <row r="36" spans="1:2">
      <c r="A36" s="90" t="s">
        <v>33</v>
      </c>
      <c r="B36" s="318" t="s">
        <v>10</v>
      </c>
    </row>
    <row r="37" spans="1:2">
      <c r="A37" s="90" t="s">
        <v>34</v>
      </c>
      <c r="B37" s="318" t="s">
        <v>10</v>
      </c>
    </row>
    <row r="38" spans="1:2">
      <c r="A38" s="90" t="s">
        <v>35</v>
      </c>
      <c r="B38" s="318" t="s">
        <v>15</v>
      </c>
    </row>
    <row r="39" spans="1:2">
      <c r="A39" s="90" t="s">
        <v>36</v>
      </c>
      <c r="B39" s="318" t="s">
        <v>10</v>
      </c>
    </row>
    <row r="40" spans="1:2">
      <c r="A40" s="90" t="s">
        <v>37</v>
      </c>
      <c r="B40" s="318" t="s">
        <v>10</v>
      </c>
    </row>
    <row r="41" spans="1:2">
      <c r="A41" s="90" t="s">
        <v>38</v>
      </c>
      <c r="B41" s="318" t="s">
        <v>10</v>
      </c>
    </row>
    <row r="42" spans="1:2">
      <c r="A42" s="90" t="s">
        <v>39</v>
      </c>
      <c r="B42" s="318" t="s">
        <v>15</v>
      </c>
    </row>
    <row r="45" spans="1:2" ht="15.6">
      <c r="A45" s="315" t="s">
        <v>40</v>
      </c>
      <c r="B45" s="316" t="s">
        <v>9</v>
      </c>
    </row>
    <row r="46" spans="1:2">
      <c r="A46" s="90" t="s">
        <v>41</v>
      </c>
      <c r="B46" s="318" t="s">
        <v>15</v>
      </c>
    </row>
    <row r="47" spans="1:2">
      <c r="A47" s="90" t="s">
        <v>42</v>
      </c>
      <c r="B47" s="318" t="s">
        <v>15</v>
      </c>
    </row>
    <row r="48" spans="1:2">
      <c r="A48" s="90" t="s">
        <v>43</v>
      </c>
      <c r="B48" s="318" t="s">
        <v>10</v>
      </c>
    </row>
    <row r="49" spans="1:2">
      <c r="A49" s="90" t="s">
        <v>44</v>
      </c>
      <c r="B49" s="318" t="s">
        <v>10</v>
      </c>
    </row>
    <row r="50" spans="1:2">
      <c r="A50" s="90" t="s">
        <v>45</v>
      </c>
      <c r="B50" s="318" t="s">
        <v>10</v>
      </c>
    </row>
    <row r="51" spans="1:2">
      <c r="A51" s="90" t="s">
        <v>46</v>
      </c>
      <c r="B51" s="318" t="s">
        <v>10</v>
      </c>
    </row>
    <row r="52" spans="1:2">
      <c r="A52" s="90" t="s">
        <v>47</v>
      </c>
      <c r="B52" s="318" t="s">
        <v>10</v>
      </c>
    </row>
  </sheetData>
  <sheetProtection algorithmName="SHA-512" hashValue="iy5+TaNB0bcvrVgcCmUEM4wR9Udb0gxGj90SBnf17NJ0szlaegPgA/t851eBFsDrsbOjlzHpMB0Xn7H9lr/WzQ==" saltValue="Pm0O7FXJ4u8qxRaNlAEwcA==" spinCount="100000" sheet="1" objects="1" scenarios="1"/>
  <mergeCells count="1">
    <mergeCell ref="A6:B6"/>
  </mergeCells>
  <hyperlinks>
    <hyperlink ref="B29" r:id="rId1" xr:uid="{70D379DB-0185-46BF-9664-FD2D3AB6B5BD}"/>
    <hyperlink ref="B30" r:id="rId2" xr:uid="{64A38691-3513-41E2-9F6B-093EF9DFC1BC}"/>
    <hyperlink ref="B22" r:id="rId3" xr:uid="{CFE101DE-835A-46DA-B32A-E85B8B59F1B7}"/>
    <hyperlink ref="B28" r:id="rId4" xr:uid="{C263C3F8-F2F2-476F-B3F8-B4D2D8551F72}"/>
    <hyperlink ref="B20" r:id="rId5" xr:uid="{B6F403B3-2162-4C70-BA7F-83CBD6C3D4C6}"/>
    <hyperlink ref="B13" r:id="rId6" xr:uid="{FB1FB067-DDF9-496C-823B-97EE9B486BBB}"/>
    <hyperlink ref="B10" r:id="rId7" xr:uid="{27414857-185A-4FB8-998D-7DE23B3EEC1E}"/>
    <hyperlink ref="B11" r:id="rId8" xr:uid="{6C50A1D0-6BB7-472D-9E9C-48049DE37B2E}"/>
    <hyperlink ref="B9" r:id="rId9" xr:uid="{E95A4128-8C91-4DD1-9D47-F64DF82ABC99}"/>
    <hyperlink ref="B21" r:id="rId10" xr:uid="{C1F2E440-2BE2-4814-A993-DE39D2D166F7}"/>
    <hyperlink ref="B16" r:id="rId11" xr:uid="{00265F87-6671-40B8-BAE2-629E09F2838E}"/>
    <hyperlink ref="B25" r:id="rId12" xr:uid="{A945B5BE-F44C-47FC-986C-BC00F0689C4D}"/>
    <hyperlink ref="B27" r:id="rId13" xr:uid="{D895EF4E-931A-4C65-A252-3C22DF85436B}"/>
    <hyperlink ref="B46" r:id="rId14" xr:uid="{CE81D534-0447-4204-844B-CFE79505D89B}"/>
    <hyperlink ref="B47" r:id="rId15" xr:uid="{0C3DB8EE-C6A0-4F15-9F2D-06E6D5EAF242}"/>
    <hyperlink ref="B48" r:id="rId16" xr:uid="{AE50A26C-366B-489F-86AA-235E350768B9}"/>
    <hyperlink ref="B49" r:id="rId17" xr:uid="{C0533899-90DE-4D34-9D0F-DFF154AAC3C9}"/>
    <hyperlink ref="B50" r:id="rId18" xr:uid="{83B0640E-3FDE-4300-844F-919B7AFA2351}"/>
    <hyperlink ref="B51" r:id="rId19" xr:uid="{9C767D2D-6357-4B53-98B0-C91EADECC060}"/>
    <hyperlink ref="B52" r:id="rId20" xr:uid="{343D03FA-C6E5-445D-AFD4-E1A6E0778893}"/>
    <hyperlink ref="B38" r:id="rId21" xr:uid="{19461506-C8AF-406B-8AE7-1C9FB604B572}"/>
    <hyperlink ref="B12" r:id="rId22" xr:uid="{8DA28A74-8216-434A-AB03-444D0C5DBA8A}"/>
    <hyperlink ref="B37" r:id="rId23" xr:uid="{1253BEA2-5E5B-4043-836B-A6E56E8C831F}"/>
    <hyperlink ref="B42" r:id="rId24" xr:uid="{ED922316-BBC9-4630-91CF-1416BE861AB4}"/>
    <hyperlink ref="B36" r:id="rId25" xr:uid="{30925232-6907-486C-A9F1-8B95C9855CD7}"/>
    <hyperlink ref="B34" r:id="rId26" xr:uid="{060A9BA4-1776-412D-A6A5-8703BF7B70A8}"/>
    <hyperlink ref="B35" r:id="rId27" xr:uid="{C169DBA8-192A-48B9-9BD9-EEA11D9408C4}"/>
    <hyperlink ref="B41" r:id="rId28" xr:uid="{F81EEC46-1A40-49BC-BBD3-6F6C07B00136}"/>
    <hyperlink ref="B40" r:id="rId29" xr:uid="{D1D472ED-1A64-4BA3-9E80-B4D1F6E5920D}"/>
    <hyperlink ref="B23" r:id="rId30" xr:uid="{4712B607-76EC-4FED-9DFD-42C8C921BA53}"/>
    <hyperlink ref="B26" r:id="rId31" xr:uid="{969EB53F-9077-47C9-9DD4-807EDD507944}"/>
    <hyperlink ref="B24" r:id="rId32" xr:uid="{ADE19B92-9BF3-4EF8-BE56-48E2BDE2A42B}"/>
    <hyperlink ref="B39" r:id="rId33" xr:uid="{A00A8CB3-94DB-4CD4-97C6-FFC929F22BD0}"/>
    <hyperlink ref="B14" r:id="rId34" xr:uid="{2E0D7DE6-5A7B-4E3A-8C4D-C90634B046D5}"/>
    <hyperlink ref="B15" r:id="rId35" xr:uid="{A455FB1F-87B5-4224-BAA1-14F96D70842A}"/>
  </hyperlinks>
  <pageMargins left="0.7" right="0.7" top="0.75" bottom="0.75" header="0.3" footer="0.3"/>
  <pageSetup orientation="portrait" r:id="rId36"/>
  <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904AE-86DD-4B5C-831A-506CBFEBEB95}">
  <dimension ref="A7:P126"/>
  <sheetViews>
    <sheetView showGridLines="0" topLeftCell="A117" zoomScale="113" workbookViewId="0">
      <selection activeCell="A7" sqref="A7:XFD7"/>
    </sheetView>
  </sheetViews>
  <sheetFormatPr defaultColWidth="8.6640625" defaultRowHeight="14.4"/>
  <cols>
    <col min="1" max="1" width="16.5546875" style="225" customWidth="1"/>
    <col min="2" max="14" width="15.5546875" style="225" customWidth="1"/>
    <col min="15" max="16" width="14.109375" style="225" customWidth="1"/>
    <col min="17" max="16384" width="8.6640625" style="225"/>
  </cols>
  <sheetData>
    <row r="7" spans="1:8" ht="21">
      <c r="A7" s="224" t="s">
        <v>1071</v>
      </c>
      <c r="B7" s="224"/>
    </row>
    <row r="8" spans="1:8" ht="21.6" thickBot="1">
      <c r="A8" s="224"/>
      <c r="B8" s="224"/>
    </row>
    <row r="9" spans="1:8" ht="18.600000000000001" thickTop="1" thickBot="1">
      <c r="A9" s="289" t="s">
        <v>93</v>
      </c>
      <c r="B9" s="289"/>
      <c r="C9" s="295"/>
      <c r="D9" s="295"/>
      <c r="E9" s="295"/>
      <c r="F9" s="295"/>
      <c r="G9" s="295"/>
      <c r="H9" s="295"/>
    </row>
    <row r="10" spans="1:8" ht="18" thickTop="1">
      <c r="A10" s="226"/>
      <c r="B10" s="226"/>
    </row>
    <row r="11" spans="1:8" ht="18">
      <c r="A11" s="227" t="s">
        <v>94</v>
      </c>
      <c r="B11" s="227"/>
      <c r="C11" s="350"/>
      <c r="D11" s="350"/>
      <c r="E11" s="350"/>
      <c r="F11" s="350"/>
      <c r="G11" s="350"/>
    </row>
    <row r="12" spans="1:8" ht="23.7" customHeight="1">
      <c r="A12" s="921" t="s">
        <v>95</v>
      </c>
      <c r="B12" s="921"/>
      <c r="C12" s="921"/>
      <c r="D12" s="921"/>
      <c r="E12" s="921"/>
      <c r="F12" s="921"/>
      <c r="G12" s="921"/>
      <c r="H12" s="921"/>
    </row>
    <row r="13" spans="1:8">
      <c r="A13" s="921" t="s">
        <v>96</v>
      </c>
      <c r="B13" s="921"/>
      <c r="C13" s="921"/>
      <c r="D13" s="921"/>
      <c r="E13" s="921"/>
      <c r="F13" s="921"/>
      <c r="G13" s="921"/>
      <c r="H13" s="921"/>
    </row>
    <row r="14" spans="1:8" ht="45.6" customHeight="1">
      <c r="A14" s="921" t="s">
        <v>1374</v>
      </c>
      <c r="B14" s="921"/>
      <c r="C14" s="921"/>
      <c r="D14" s="921"/>
      <c r="E14" s="921"/>
      <c r="F14" s="921"/>
      <c r="G14" s="921"/>
      <c r="H14" s="921"/>
    </row>
    <row r="15" spans="1:8" ht="19.2" customHeight="1">
      <c r="A15" s="921" t="s">
        <v>97</v>
      </c>
      <c r="B15" s="921"/>
      <c r="C15" s="921"/>
      <c r="D15" s="921"/>
      <c r="E15" s="921"/>
      <c r="F15" s="921"/>
      <c r="G15" s="921"/>
      <c r="H15" s="921"/>
    </row>
    <row r="16" spans="1:8">
      <c r="A16" s="921" t="s">
        <v>98</v>
      </c>
      <c r="B16" s="921"/>
      <c r="C16" s="921"/>
      <c r="D16" s="921"/>
      <c r="E16" s="921"/>
      <c r="F16" s="921"/>
      <c r="G16" s="921"/>
      <c r="H16" s="921"/>
    </row>
    <row r="19" spans="1:8" ht="15.6">
      <c r="A19" s="520" t="s">
        <v>1279</v>
      </c>
      <c r="B19" s="520"/>
    </row>
    <row r="20" spans="1:8">
      <c r="A20" s="606" t="s">
        <v>99</v>
      </c>
      <c r="B20" s="61">
        <v>2022</v>
      </c>
      <c r="C20" s="278">
        <v>2021</v>
      </c>
      <c r="D20" s="278">
        <v>2020</v>
      </c>
      <c r="E20" s="278">
        <v>2019</v>
      </c>
      <c r="F20" s="278">
        <v>2018</v>
      </c>
      <c r="G20" s="279">
        <v>2017</v>
      </c>
      <c r="H20" s="279">
        <v>2016</v>
      </c>
    </row>
    <row r="21" spans="1:8" ht="14.7" customHeight="1">
      <c r="A21" s="228" t="s">
        <v>100</v>
      </c>
      <c r="B21" s="840" t="s">
        <v>101</v>
      </c>
      <c r="C21" s="277" t="s">
        <v>101</v>
      </c>
      <c r="D21" s="228">
        <v>2.06</v>
      </c>
      <c r="E21" s="228">
        <v>4.4000000000000004</v>
      </c>
      <c r="F21" s="29">
        <v>4.9000000000000004</v>
      </c>
      <c r="G21" s="229">
        <v>3.6</v>
      </c>
      <c r="H21" s="29">
        <v>7.6</v>
      </c>
    </row>
    <row r="22" spans="1:8" ht="26.7" customHeight="1">
      <c r="A22" s="228" t="s">
        <v>102</v>
      </c>
      <c r="B22" s="840">
        <v>0.38</v>
      </c>
      <c r="C22" s="612">
        <v>0.39500000000000002</v>
      </c>
      <c r="D22" s="228">
        <v>1.51</v>
      </c>
      <c r="E22" s="228">
        <v>0.32</v>
      </c>
      <c r="F22" s="29" t="s">
        <v>103</v>
      </c>
      <c r="G22" s="29" t="s">
        <v>103</v>
      </c>
      <c r="H22" s="29" t="s">
        <v>103</v>
      </c>
    </row>
    <row r="23" spans="1:8" ht="14.7" customHeight="1">
      <c r="A23" s="228" t="s">
        <v>104</v>
      </c>
      <c r="B23" s="277" t="s">
        <v>101</v>
      </c>
      <c r="C23" s="277" t="s">
        <v>101</v>
      </c>
      <c r="D23" s="228">
        <v>0.03</v>
      </c>
      <c r="E23" s="228">
        <v>0.4</v>
      </c>
      <c r="F23" s="29">
        <v>1.1000000000000001</v>
      </c>
      <c r="G23" s="229">
        <v>1.4</v>
      </c>
      <c r="H23" s="29">
        <v>3.5</v>
      </c>
    </row>
    <row r="24" spans="1:8" ht="14.7" customHeight="1">
      <c r="A24" s="228" t="s">
        <v>105</v>
      </c>
      <c r="B24" s="841">
        <v>2</v>
      </c>
      <c r="C24" s="612">
        <v>1.9239999999999999</v>
      </c>
      <c r="D24" s="228">
        <v>2.8</v>
      </c>
      <c r="E24" s="228">
        <v>4.3</v>
      </c>
      <c r="F24" s="29">
        <v>6.2</v>
      </c>
      <c r="G24" s="229">
        <v>6.4</v>
      </c>
      <c r="H24" s="29">
        <v>5.4</v>
      </c>
    </row>
    <row r="25" spans="1:8" ht="14.7" customHeight="1">
      <c r="A25" s="228" t="s">
        <v>106</v>
      </c>
      <c r="B25" s="277">
        <v>4.0599999999999996</v>
      </c>
      <c r="C25" s="612">
        <v>3.6589999999999998</v>
      </c>
      <c r="D25" s="228">
        <v>3.55</v>
      </c>
      <c r="E25" s="228">
        <v>3.5</v>
      </c>
      <c r="F25" s="29">
        <v>15.8</v>
      </c>
      <c r="G25" s="229">
        <v>21.7</v>
      </c>
      <c r="H25" s="29">
        <v>3.6</v>
      </c>
    </row>
    <row r="26" spans="1:8" ht="14.7" customHeight="1">
      <c r="A26" s="228" t="s">
        <v>107</v>
      </c>
      <c r="B26" s="277">
        <v>1.5</v>
      </c>
      <c r="C26" s="612">
        <v>1.3129999999999999</v>
      </c>
      <c r="D26" s="228">
        <v>5.2</v>
      </c>
      <c r="E26" s="228">
        <v>4.5999999999999996</v>
      </c>
      <c r="F26" s="29">
        <v>4.5999999999999996</v>
      </c>
      <c r="G26" s="229">
        <v>4.7</v>
      </c>
      <c r="H26" s="29">
        <v>4.5</v>
      </c>
    </row>
    <row r="27" spans="1:8" ht="28.95" customHeight="1">
      <c r="A27" s="228" t="s">
        <v>108</v>
      </c>
      <c r="B27" s="277">
        <v>1.57</v>
      </c>
      <c r="C27" s="612">
        <v>1.706</v>
      </c>
      <c r="D27" s="228">
        <v>1.29</v>
      </c>
      <c r="E27" s="228">
        <v>1.9</v>
      </c>
      <c r="F27" s="29">
        <v>1.8</v>
      </c>
      <c r="G27" s="229">
        <v>2.1</v>
      </c>
      <c r="H27" s="29">
        <v>1.6</v>
      </c>
    </row>
    <row r="28" spans="1:8" ht="14.7" customHeight="1">
      <c r="A28" s="228" t="s">
        <v>109</v>
      </c>
      <c r="B28" s="277">
        <v>1.04</v>
      </c>
      <c r="C28" s="612">
        <v>1.073</v>
      </c>
      <c r="D28" s="228">
        <v>4.1100000000000003</v>
      </c>
      <c r="E28" s="228">
        <v>1.5</v>
      </c>
      <c r="F28" s="29">
        <v>1.2</v>
      </c>
      <c r="G28" s="229">
        <v>2.1</v>
      </c>
      <c r="H28" s="29">
        <v>1.1000000000000001</v>
      </c>
    </row>
    <row r="29" spans="1:8" ht="14.7" customHeight="1">
      <c r="A29" s="228" t="s">
        <v>110</v>
      </c>
      <c r="B29" s="277" t="s">
        <v>101</v>
      </c>
      <c r="C29" s="277" t="s">
        <v>101</v>
      </c>
      <c r="D29" s="228">
        <v>0.17</v>
      </c>
      <c r="E29" s="228">
        <v>0.2</v>
      </c>
      <c r="F29" s="29">
        <v>6.3</v>
      </c>
      <c r="G29" s="229">
        <v>4.7</v>
      </c>
      <c r="H29" s="29">
        <v>4.4000000000000004</v>
      </c>
    </row>
    <row r="30" spans="1:8" ht="14.7" customHeight="1">
      <c r="A30" s="228" t="s">
        <v>111</v>
      </c>
      <c r="B30" s="277">
        <v>7.86</v>
      </c>
      <c r="C30" s="228">
        <v>3.6349999999999998</v>
      </c>
      <c r="D30" s="228">
        <v>6.45</v>
      </c>
      <c r="E30" s="228">
        <v>18.8</v>
      </c>
      <c r="F30" s="29">
        <v>19.5</v>
      </c>
      <c r="G30" s="229">
        <v>33.700000000000003</v>
      </c>
      <c r="H30" s="29">
        <v>18.8</v>
      </c>
    </row>
    <row r="31" spans="1:8" ht="14.7" customHeight="1">
      <c r="A31" s="228" t="s">
        <v>112</v>
      </c>
      <c r="B31" s="277">
        <v>1.67</v>
      </c>
      <c r="C31" s="228">
        <v>1.968</v>
      </c>
      <c r="D31" s="228">
        <v>1.51</v>
      </c>
      <c r="E31" s="228">
        <v>2.1</v>
      </c>
      <c r="F31" s="29" t="s">
        <v>103</v>
      </c>
      <c r="G31" s="29" t="s">
        <v>103</v>
      </c>
      <c r="H31" s="29" t="s">
        <v>103</v>
      </c>
    </row>
    <row r="32" spans="1:8">
      <c r="A32" s="228" t="s">
        <v>113</v>
      </c>
      <c r="B32" s="854">
        <v>2401.6999999999998</v>
      </c>
      <c r="C32" s="42">
        <v>3078</v>
      </c>
      <c r="D32" s="398">
        <v>3783.5</v>
      </c>
      <c r="E32" s="230">
        <v>3811</v>
      </c>
      <c r="F32" s="200">
        <v>3598</v>
      </c>
      <c r="G32" s="231">
        <v>4814</v>
      </c>
      <c r="H32" s="200">
        <v>4665</v>
      </c>
    </row>
    <row r="33" spans="1:15">
      <c r="A33" s="232" t="s">
        <v>58</v>
      </c>
      <c r="B33" s="842">
        <v>2422</v>
      </c>
      <c r="C33" s="28">
        <v>3094</v>
      </c>
      <c r="D33" s="633">
        <v>3812</v>
      </c>
      <c r="E33" s="233">
        <v>3853</v>
      </c>
      <c r="F33" s="234">
        <v>3659.4</v>
      </c>
      <c r="G33" s="235">
        <v>4894.3999999999996</v>
      </c>
      <c r="H33" s="234">
        <v>4717.8999999999996</v>
      </c>
    </row>
    <row r="34" spans="1:15" ht="15.6" customHeight="1">
      <c r="A34" s="910" t="s">
        <v>114</v>
      </c>
      <c r="B34" s="910"/>
      <c r="C34" s="910"/>
      <c r="D34" s="910"/>
      <c r="E34" s="910"/>
      <c r="F34" s="910"/>
      <c r="G34" s="910"/>
      <c r="H34" s="910"/>
    </row>
    <row r="35" spans="1:15" ht="24" customHeight="1">
      <c r="A35" s="910" t="s">
        <v>115</v>
      </c>
      <c r="B35" s="910"/>
      <c r="C35" s="910"/>
      <c r="D35" s="910"/>
      <c r="E35" s="910"/>
      <c r="F35" s="910"/>
      <c r="G35" s="910"/>
      <c r="H35" s="910"/>
    </row>
    <row r="36" spans="1:15" ht="24.75" customHeight="1">
      <c r="A36" s="910" t="s">
        <v>1278</v>
      </c>
      <c r="B36" s="910"/>
      <c r="C36" s="910"/>
      <c r="D36" s="910"/>
      <c r="E36" s="910"/>
      <c r="F36" s="910"/>
      <c r="G36" s="910"/>
      <c r="H36" s="910"/>
    </row>
    <row r="37" spans="1:15" ht="25.5" customHeight="1">
      <c r="A37" s="910" t="s">
        <v>116</v>
      </c>
      <c r="B37" s="910"/>
      <c r="C37" s="910"/>
      <c r="D37" s="910"/>
      <c r="E37" s="910"/>
      <c r="F37" s="910"/>
      <c r="G37" s="910"/>
      <c r="H37" s="910"/>
    </row>
    <row r="38" spans="1:15" ht="33.6" customHeight="1">
      <c r="A38" s="910" t="s">
        <v>117</v>
      </c>
      <c r="B38" s="910"/>
      <c r="C38" s="910"/>
      <c r="D38" s="910"/>
      <c r="E38" s="910"/>
      <c r="F38" s="910"/>
      <c r="G38" s="910"/>
      <c r="H38" s="910"/>
    </row>
    <row r="39" spans="1:15" ht="17.7" customHeight="1">
      <c r="A39" s="236"/>
      <c r="B39" s="236"/>
    </row>
    <row r="40" spans="1:15" ht="15.6">
      <c r="A40" s="237" t="s">
        <v>1350</v>
      </c>
      <c r="B40" s="237"/>
      <c r="C40" s="238"/>
      <c r="D40" s="239"/>
      <c r="E40" s="240"/>
      <c r="F40" s="219"/>
      <c r="G40" s="608"/>
    </row>
    <row r="41" spans="1:15">
      <c r="A41" s="241" t="s">
        <v>99</v>
      </c>
      <c r="B41" s="280">
        <v>2022</v>
      </c>
      <c r="C41" s="280">
        <v>2021</v>
      </c>
      <c r="D41" s="280">
        <v>2020</v>
      </c>
      <c r="E41" s="280">
        <v>2019</v>
      </c>
      <c r="F41" s="281">
        <v>2018</v>
      </c>
      <c r="G41" s="282">
        <v>2017</v>
      </c>
      <c r="H41" s="283">
        <v>2016</v>
      </c>
      <c r="K41" s="242"/>
      <c r="L41" s="242"/>
      <c r="M41" s="242"/>
      <c r="N41" s="242"/>
      <c r="O41" s="242"/>
    </row>
    <row r="42" spans="1:15" ht="14.85" customHeight="1">
      <c r="A42" s="243" t="s">
        <v>100</v>
      </c>
      <c r="B42" s="914" t="s">
        <v>1077</v>
      </c>
      <c r="C42" s="613">
        <v>0</v>
      </c>
      <c r="D42" s="613">
        <v>20.827500000000001</v>
      </c>
      <c r="E42" s="244">
        <v>67</v>
      </c>
      <c r="F42" s="245">
        <v>96</v>
      </c>
      <c r="G42" s="244">
        <v>186</v>
      </c>
      <c r="H42" s="244">
        <v>152.30000000000001</v>
      </c>
      <c r="K42" s="242"/>
      <c r="L42" s="242"/>
      <c r="M42" s="242"/>
      <c r="N42" s="242"/>
      <c r="O42" s="242"/>
    </row>
    <row r="43" spans="1:15" ht="26.4">
      <c r="A43" s="243" t="s">
        <v>102</v>
      </c>
      <c r="B43" s="915"/>
      <c r="C43" s="614" t="s">
        <v>101</v>
      </c>
      <c r="D43" s="614" t="s">
        <v>101</v>
      </c>
      <c r="E43" s="246" t="s">
        <v>101</v>
      </c>
      <c r="F43" s="246" t="s">
        <v>101</v>
      </c>
      <c r="G43" s="246" t="s">
        <v>101</v>
      </c>
      <c r="H43" s="246" t="s">
        <v>101</v>
      </c>
      <c r="K43" s="242"/>
      <c r="L43" s="242"/>
      <c r="M43" s="242"/>
      <c r="N43" s="242"/>
      <c r="O43" s="242"/>
    </row>
    <row r="44" spans="1:15">
      <c r="A44" s="243" t="s">
        <v>104</v>
      </c>
      <c r="B44" s="915"/>
      <c r="C44" s="29" t="s">
        <v>101</v>
      </c>
      <c r="D44" s="29" t="s">
        <v>101</v>
      </c>
      <c r="E44" s="247">
        <v>67</v>
      </c>
      <c r="F44" s="248">
        <v>4</v>
      </c>
      <c r="G44" s="246">
        <v>25</v>
      </c>
      <c r="H44" s="246" t="s">
        <v>118</v>
      </c>
      <c r="K44" s="242"/>
      <c r="L44" s="242"/>
      <c r="M44" s="242"/>
      <c r="N44" s="242"/>
      <c r="O44" s="242"/>
    </row>
    <row r="45" spans="1:15">
      <c r="A45" s="243" t="s">
        <v>105</v>
      </c>
      <c r="B45" s="915"/>
      <c r="C45" s="613">
        <v>305.4135</v>
      </c>
      <c r="D45" s="613">
        <v>321.72199999999998</v>
      </c>
      <c r="E45" s="249">
        <v>290</v>
      </c>
      <c r="F45" s="250">
        <v>321</v>
      </c>
      <c r="G45" s="251">
        <v>539</v>
      </c>
      <c r="H45" s="251">
        <v>87.5</v>
      </c>
      <c r="K45" s="242"/>
      <c r="L45" s="242"/>
      <c r="M45" s="242"/>
      <c r="N45" s="242"/>
      <c r="O45" s="242"/>
    </row>
    <row r="46" spans="1:15">
      <c r="A46" s="243" t="s">
        <v>106</v>
      </c>
      <c r="B46" s="915"/>
      <c r="C46" s="613">
        <v>452.49360000000001</v>
      </c>
      <c r="D46" s="613">
        <v>368.38499999999999</v>
      </c>
      <c r="E46" s="249">
        <v>421</v>
      </c>
      <c r="F46" s="250">
        <v>433</v>
      </c>
      <c r="G46" s="251">
        <v>823</v>
      </c>
      <c r="H46" s="251">
        <v>88</v>
      </c>
      <c r="K46" s="242"/>
      <c r="L46" s="242"/>
      <c r="M46" s="242"/>
      <c r="N46" s="242"/>
      <c r="O46" s="242"/>
    </row>
    <row r="47" spans="1:15">
      <c r="A47" s="243" t="s">
        <v>107</v>
      </c>
      <c r="B47" s="915"/>
      <c r="C47" s="613">
        <v>385.3612</v>
      </c>
      <c r="D47" s="613">
        <v>299.27</v>
      </c>
      <c r="E47" s="249">
        <v>260</v>
      </c>
      <c r="F47" s="250">
        <v>197</v>
      </c>
      <c r="G47" s="251">
        <v>1047</v>
      </c>
      <c r="H47" s="251">
        <v>156</v>
      </c>
      <c r="K47" s="242"/>
      <c r="L47" s="242"/>
      <c r="M47" s="242"/>
      <c r="N47" s="242"/>
      <c r="O47" s="242"/>
    </row>
    <row r="48" spans="1:15" ht="26.4">
      <c r="A48" s="243" t="s">
        <v>119</v>
      </c>
      <c r="B48" s="915"/>
      <c r="C48" s="136">
        <v>266.73</v>
      </c>
      <c r="D48" s="136">
        <v>317.89999999999998</v>
      </c>
      <c r="E48" s="249">
        <v>292</v>
      </c>
      <c r="F48" s="250">
        <v>241</v>
      </c>
      <c r="G48" s="251">
        <v>231</v>
      </c>
      <c r="H48" s="251">
        <v>246.5</v>
      </c>
      <c r="K48" s="242"/>
      <c r="L48" s="242"/>
      <c r="M48" s="242"/>
      <c r="N48" s="242"/>
      <c r="O48" s="242"/>
    </row>
    <row r="49" spans="1:15">
      <c r="A49" s="243" t="s">
        <v>109</v>
      </c>
      <c r="B49" s="915"/>
      <c r="C49" s="613">
        <v>144.38550000000001</v>
      </c>
      <c r="D49" s="613">
        <v>174.86600000000001</v>
      </c>
      <c r="E49" s="249">
        <v>152</v>
      </c>
      <c r="F49" s="250">
        <v>127</v>
      </c>
      <c r="G49" s="251">
        <v>401</v>
      </c>
      <c r="H49" s="251">
        <v>23.9</v>
      </c>
      <c r="K49" s="242"/>
      <c r="L49" s="242"/>
      <c r="M49" s="242"/>
      <c r="N49" s="242"/>
      <c r="O49" s="242"/>
    </row>
    <row r="50" spans="1:15">
      <c r="A50" s="243" t="s">
        <v>110</v>
      </c>
      <c r="B50" s="915"/>
      <c r="C50" s="614" t="s">
        <v>101</v>
      </c>
      <c r="D50" s="246" t="s">
        <v>101</v>
      </c>
      <c r="E50" s="246" t="s">
        <v>101</v>
      </c>
      <c r="F50" s="246" t="s">
        <v>101</v>
      </c>
      <c r="G50" s="246" t="s">
        <v>101</v>
      </c>
      <c r="H50" s="246" t="s">
        <v>101</v>
      </c>
      <c r="K50" s="242"/>
      <c r="L50" s="242"/>
      <c r="M50" s="242"/>
      <c r="N50" s="242"/>
      <c r="O50" s="242"/>
    </row>
    <row r="51" spans="1:15">
      <c r="A51" s="243" t="s">
        <v>111</v>
      </c>
      <c r="B51" s="915"/>
      <c r="C51" s="614" t="s">
        <v>101</v>
      </c>
      <c r="D51" s="246" t="s">
        <v>101</v>
      </c>
      <c r="E51" s="246" t="s">
        <v>101</v>
      </c>
      <c r="F51" s="246" t="s">
        <v>101</v>
      </c>
      <c r="G51" s="246" t="s">
        <v>101</v>
      </c>
      <c r="H51" s="246" t="s">
        <v>101</v>
      </c>
      <c r="K51" s="242"/>
      <c r="L51" s="242"/>
      <c r="M51" s="242"/>
      <c r="N51" s="242"/>
      <c r="O51" s="242"/>
    </row>
    <row r="52" spans="1:15">
      <c r="A52" s="243" t="s">
        <v>120</v>
      </c>
      <c r="B52" s="915"/>
      <c r="C52" s="614" t="s">
        <v>101</v>
      </c>
      <c r="D52" s="246" t="s">
        <v>101</v>
      </c>
      <c r="E52" s="246" t="s">
        <v>101</v>
      </c>
      <c r="F52" s="246" t="s">
        <v>101</v>
      </c>
      <c r="G52" s="246" t="s">
        <v>101</v>
      </c>
      <c r="H52" s="246" t="s">
        <v>101</v>
      </c>
      <c r="K52" s="242"/>
      <c r="L52" s="242"/>
      <c r="M52" s="242"/>
      <c r="N52" s="242"/>
      <c r="O52" s="242"/>
    </row>
    <row r="53" spans="1:15">
      <c r="A53" s="243" t="s">
        <v>113</v>
      </c>
      <c r="B53" s="915"/>
      <c r="C53" s="136">
        <v>498.17</v>
      </c>
      <c r="D53" s="136">
        <v>520.25</v>
      </c>
      <c r="E53" s="249">
        <v>526</v>
      </c>
      <c r="F53" s="250">
        <v>381</v>
      </c>
      <c r="G53" s="251">
        <v>503</v>
      </c>
      <c r="H53" s="251">
        <v>506.9</v>
      </c>
      <c r="K53" s="242"/>
      <c r="L53" s="242"/>
      <c r="M53" s="242"/>
      <c r="N53" s="242"/>
      <c r="O53" s="242"/>
    </row>
    <row r="54" spans="1:15">
      <c r="A54" s="893" t="s">
        <v>58</v>
      </c>
      <c r="B54" s="915"/>
      <c r="C54" s="894">
        <f>SUM(C42:C53)</f>
        <v>2052.5538000000001</v>
      </c>
      <c r="D54" s="894">
        <f t="shared" ref="D54:H54" si="0">SUM(D42:D53)</f>
        <v>2023.2204999999999</v>
      </c>
      <c r="E54" s="895">
        <f t="shared" si="0"/>
        <v>2075</v>
      </c>
      <c r="F54" s="895">
        <f t="shared" si="0"/>
        <v>1800</v>
      </c>
      <c r="G54" s="895">
        <f t="shared" si="0"/>
        <v>3755</v>
      </c>
      <c r="H54" s="895">
        <f t="shared" si="0"/>
        <v>1261.0999999999999</v>
      </c>
    </row>
    <row r="55" spans="1:15" ht="33.6" customHeight="1">
      <c r="A55" s="920" t="s">
        <v>121</v>
      </c>
      <c r="B55" s="920"/>
      <c r="C55" s="920"/>
      <c r="D55" s="920"/>
      <c r="E55" s="920"/>
      <c r="F55" s="920"/>
      <c r="G55" s="920"/>
      <c r="H55" s="920"/>
    </row>
    <row r="56" spans="1:15" ht="24.6" customHeight="1">
      <c r="A56" s="917" t="s">
        <v>1349</v>
      </c>
      <c r="B56" s="918"/>
      <c r="C56" s="918"/>
      <c r="D56" s="918"/>
      <c r="E56" s="918"/>
      <c r="F56" s="918"/>
      <c r="G56" s="918"/>
      <c r="H56" s="918"/>
    </row>
    <row r="57" spans="1:15">
      <c r="A57" s="353"/>
      <c r="B57" s="353"/>
      <c r="C57" s="353"/>
      <c r="D57" s="353"/>
      <c r="E57" s="353"/>
      <c r="F57" s="353"/>
      <c r="G57" s="353"/>
    </row>
    <row r="58" spans="1:15" ht="16.2">
      <c r="A58" s="254" t="s">
        <v>1351</v>
      </c>
      <c r="B58" s="254"/>
    </row>
    <row r="59" spans="1:15">
      <c r="A59" s="255" t="s">
        <v>99</v>
      </c>
      <c r="B59" s="279">
        <v>2022</v>
      </c>
      <c r="C59" s="279">
        <v>2021</v>
      </c>
      <c r="D59" s="279">
        <v>2020</v>
      </c>
      <c r="E59" s="279">
        <v>2019</v>
      </c>
      <c r="F59" s="281">
        <v>2018</v>
      </c>
      <c r="G59" s="281">
        <v>2017</v>
      </c>
      <c r="H59" s="283">
        <v>2016</v>
      </c>
    </row>
    <row r="60" spans="1:15" ht="14.85" customHeight="1">
      <c r="A60" s="243" t="s">
        <v>100</v>
      </c>
      <c r="B60" s="914" t="s">
        <v>1077</v>
      </c>
      <c r="C60" s="613">
        <v>0</v>
      </c>
      <c r="D60" s="613">
        <v>36.740200000000002</v>
      </c>
      <c r="E60" s="256">
        <v>118</v>
      </c>
      <c r="F60" s="256">
        <v>170</v>
      </c>
      <c r="G60" s="257">
        <v>275</v>
      </c>
      <c r="H60" s="246" t="s">
        <v>118</v>
      </c>
    </row>
    <row r="61" spans="1:15" ht="26.4">
      <c r="A61" s="243" t="s">
        <v>102</v>
      </c>
      <c r="B61" s="915"/>
      <c r="C61" s="614" t="s">
        <v>101</v>
      </c>
      <c r="D61" s="614" t="s">
        <v>101</v>
      </c>
      <c r="E61" s="246" t="s">
        <v>101</v>
      </c>
      <c r="F61" s="246" t="s">
        <v>101</v>
      </c>
      <c r="G61" s="246" t="s">
        <v>101</v>
      </c>
      <c r="H61" s="246" t="s">
        <v>101</v>
      </c>
      <c r="I61" s="258"/>
    </row>
    <row r="62" spans="1:15">
      <c r="A62" s="243" t="s">
        <v>104</v>
      </c>
      <c r="B62" s="915"/>
      <c r="C62" s="29" t="s">
        <v>101</v>
      </c>
      <c r="D62" s="29" t="s">
        <v>101</v>
      </c>
      <c r="E62" s="246">
        <v>118</v>
      </c>
      <c r="F62" s="246">
        <v>56</v>
      </c>
      <c r="G62" s="246">
        <v>46</v>
      </c>
      <c r="H62" s="246" t="s">
        <v>118</v>
      </c>
      <c r="I62" s="259"/>
    </row>
    <row r="63" spans="1:15">
      <c r="A63" s="243" t="s">
        <v>105</v>
      </c>
      <c r="B63" s="915"/>
      <c r="C63" s="613">
        <v>1182.6132</v>
      </c>
      <c r="D63" s="613">
        <v>1389.39</v>
      </c>
      <c r="E63" s="251">
        <v>1073</v>
      </c>
      <c r="F63" s="251">
        <v>1549</v>
      </c>
      <c r="G63" s="251">
        <v>1539</v>
      </c>
      <c r="H63" s="251">
        <v>396.7</v>
      </c>
      <c r="I63" s="259"/>
    </row>
    <row r="64" spans="1:15">
      <c r="A64" s="243" t="s">
        <v>106</v>
      </c>
      <c r="B64" s="915"/>
      <c r="C64" s="613">
        <v>1926.2791</v>
      </c>
      <c r="D64" s="613">
        <v>1654.499</v>
      </c>
      <c r="E64" s="251">
        <v>1584</v>
      </c>
      <c r="F64" s="251">
        <v>1585</v>
      </c>
      <c r="G64" s="251">
        <v>1476</v>
      </c>
      <c r="H64" s="251">
        <v>53.8</v>
      </c>
      <c r="I64" s="260"/>
    </row>
    <row r="65" spans="1:16">
      <c r="A65" s="243" t="s">
        <v>107</v>
      </c>
      <c r="B65" s="915"/>
      <c r="C65" s="613">
        <v>1164.1745000000001</v>
      </c>
      <c r="D65" s="613">
        <v>943.90959999999995</v>
      </c>
      <c r="E65" s="251">
        <v>652</v>
      </c>
      <c r="F65" s="251">
        <v>1062</v>
      </c>
      <c r="G65" s="251">
        <v>1228</v>
      </c>
      <c r="H65" s="251">
        <v>216.9</v>
      </c>
      <c r="I65" s="260"/>
    </row>
    <row r="66" spans="1:16" ht="26.4">
      <c r="A66" s="243" t="s">
        <v>119</v>
      </c>
      <c r="B66" s="915"/>
      <c r="C66" s="136">
        <v>1088.3699999999999</v>
      </c>
      <c r="D66" s="136">
        <v>1305.9000000000001</v>
      </c>
      <c r="E66" s="251">
        <v>1194</v>
      </c>
      <c r="F66" s="251">
        <v>978</v>
      </c>
      <c r="G66" s="251">
        <v>931</v>
      </c>
      <c r="H66" s="251">
        <v>1005.4</v>
      </c>
      <c r="I66" s="260"/>
    </row>
    <row r="67" spans="1:16">
      <c r="A67" s="243" t="s">
        <v>109</v>
      </c>
      <c r="B67" s="915"/>
      <c r="C67" s="613">
        <v>579.03330000000005</v>
      </c>
      <c r="D67" s="613">
        <v>693.14769999999999</v>
      </c>
      <c r="E67" s="251">
        <v>653</v>
      </c>
      <c r="F67" s="251">
        <v>483</v>
      </c>
      <c r="G67" s="251">
        <v>759</v>
      </c>
      <c r="H67" s="251">
        <v>20</v>
      </c>
      <c r="I67" s="260"/>
    </row>
    <row r="68" spans="1:16">
      <c r="A68" s="243" t="s">
        <v>110</v>
      </c>
      <c r="B68" s="915"/>
      <c r="C68" s="614" t="s">
        <v>101</v>
      </c>
      <c r="D68" s="614" t="s">
        <v>101</v>
      </c>
      <c r="E68" s="246" t="s">
        <v>101</v>
      </c>
      <c r="F68" s="246" t="s">
        <v>101</v>
      </c>
      <c r="G68" s="246" t="s">
        <v>101</v>
      </c>
      <c r="H68" s="246" t="s">
        <v>101</v>
      </c>
      <c r="I68" s="260"/>
    </row>
    <row r="69" spans="1:16">
      <c r="A69" s="243" t="s">
        <v>111</v>
      </c>
      <c r="B69" s="915"/>
      <c r="C69" s="614" t="s">
        <v>101</v>
      </c>
      <c r="D69" s="614" t="s">
        <v>101</v>
      </c>
      <c r="E69" s="246" t="s">
        <v>101</v>
      </c>
      <c r="F69" s="246" t="s">
        <v>101</v>
      </c>
      <c r="G69" s="246" t="s">
        <v>101</v>
      </c>
      <c r="H69" s="246" t="s">
        <v>101</v>
      </c>
      <c r="I69" s="259"/>
    </row>
    <row r="70" spans="1:16">
      <c r="A70" s="243" t="s">
        <v>120</v>
      </c>
      <c r="B70" s="915"/>
      <c r="C70" s="614" t="s">
        <v>101</v>
      </c>
      <c r="D70" s="614" t="s">
        <v>101</v>
      </c>
      <c r="E70" s="246" t="s">
        <v>101</v>
      </c>
      <c r="F70" s="246" t="s">
        <v>101</v>
      </c>
      <c r="G70" s="246" t="s">
        <v>101</v>
      </c>
      <c r="H70" s="246" t="s">
        <v>101</v>
      </c>
      <c r="I70" s="259"/>
    </row>
    <row r="71" spans="1:16">
      <c r="A71" s="243" t="s">
        <v>113</v>
      </c>
      <c r="B71" s="915"/>
      <c r="C71" s="136">
        <v>81.03</v>
      </c>
      <c r="D71" s="136">
        <v>81.069999999999993</v>
      </c>
      <c r="E71" s="251">
        <v>84</v>
      </c>
      <c r="F71" s="261">
        <v>76</v>
      </c>
      <c r="G71" s="251">
        <v>82</v>
      </c>
      <c r="H71" s="251">
        <v>78.7</v>
      </c>
      <c r="I71" s="259"/>
    </row>
    <row r="72" spans="1:16">
      <c r="A72" s="252" t="s">
        <v>58</v>
      </c>
      <c r="B72" s="916"/>
      <c r="C72" s="615">
        <f>SUM(C60:C71)</f>
        <v>6021.5001000000002</v>
      </c>
      <c r="D72" s="615">
        <f t="shared" ref="D72:H72" si="1">SUM(D60:D71)</f>
        <v>6104.6564999999991</v>
      </c>
      <c r="E72" s="253">
        <f t="shared" si="1"/>
        <v>5476</v>
      </c>
      <c r="F72" s="253">
        <f t="shared" si="1"/>
        <v>5959</v>
      </c>
      <c r="G72" s="253">
        <f t="shared" si="1"/>
        <v>6336</v>
      </c>
      <c r="H72" s="253">
        <f t="shared" si="1"/>
        <v>1771.5</v>
      </c>
      <c r="I72" s="260"/>
    </row>
    <row r="73" spans="1:16" ht="35.700000000000003" customHeight="1">
      <c r="A73" s="919" t="s">
        <v>122</v>
      </c>
      <c r="B73" s="920"/>
      <c r="C73" s="920"/>
      <c r="D73" s="920"/>
      <c r="E73" s="920"/>
      <c r="F73" s="920"/>
      <c r="G73" s="920"/>
      <c r="H73" s="920"/>
    </row>
    <row r="74" spans="1:16" ht="35.700000000000003" customHeight="1">
      <c r="A74" s="917" t="s">
        <v>1349</v>
      </c>
      <c r="B74" s="918"/>
      <c r="C74" s="918"/>
      <c r="D74" s="918"/>
      <c r="E74" s="918"/>
      <c r="F74" s="918"/>
      <c r="G74" s="918"/>
      <c r="H74" s="918"/>
      <c r="I74" s="896"/>
      <c r="J74" s="896"/>
      <c r="K74" s="896"/>
      <c r="L74" s="896"/>
      <c r="M74" s="896"/>
      <c r="N74" s="896"/>
      <c r="O74" s="896"/>
      <c r="P74" s="896"/>
    </row>
    <row r="75" spans="1:16">
      <c r="A75" s="262"/>
      <c r="B75" s="262"/>
    </row>
    <row r="76" spans="1:16" ht="16.2">
      <c r="A76" s="254" t="s">
        <v>1352</v>
      </c>
      <c r="B76" s="254"/>
    </row>
    <row r="77" spans="1:16" ht="14.85" customHeight="1">
      <c r="A77" s="255" t="s">
        <v>99</v>
      </c>
      <c r="B77" s="802">
        <v>2022</v>
      </c>
      <c r="C77" s="802">
        <v>2021</v>
      </c>
      <c r="D77" s="281">
        <v>2020</v>
      </c>
      <c r="E77" s="281">
        <v>2019</v>
      </c>
      <c r="F77" s="281">
        <v>2018</v>
      </c>
      <c r="G77" s="281">
        <v>2017</v>
      </c>
      <c r="H77" s="283">
        <v>2016</v>
      </c>
      <c r="J77" s="263"/>
    </row>
    <row r="78" spans="1:16" ht="15" customHeight="1">
      <c r="A78" s="243" t="s">
        <v>100</v>
      </c>
      <c r="B78" s="914" t="s">
        <v>1077</v>
      </c>
      <c r="C78" s="711" t="s">
        <v>101</v>
      </c>
      <c r="D78" s="29" t="s">
        <v>101</v>
      </c>
      <c r="E78" s="246" t="s">
        <v>101</v>
      </c>
      <c r="F78" s="246" t="s">
        <v>101</v>
      </c>
      <c r="G78" s="246" t="s">
        <v>101</v>
      </c>
      <c r="H78" s="246" t="s">
        <v>118</v>
      </c>
      <c r="J78" s="263"/>
    </row>
    <row r="79" spans="1:16" ht="26.4">
      <c r="A79" s="243" t="s">
        <v>102</v>
      </c>
      <c r="B79" s="915"/>
      <c r="C79" s="711" t="s">
        <v>101</v>
      </c>
      <c r="D79" s="29" t="s">
        <v>101</v>
      </c>
      <c r="E79" s="246" t="s">
        <v>101</v>
      </c>
      <c r="F79" s="246" t="s">
        <v>101</v>
      </c>
      <c r="G79" s="246" t="s">
        <v>101</v>
      </c>
      <c r="H79" s="246" t="s">
        <v>101</v>
      </c>
      <c r="J79" s="263"/>
    </row>
    <row r="80" spans="1:16">
      <c r="A80" s="243" t="s">
        <v>104</v>
      </c>
      <c r="B80" s="915"/>
      <c r="C80" s="29" t="s">
        <v>101</v>
      </c>
      <c r="D80" s="29" t="s">
        <v>101</v>
      </c>
      <c r="E80" s="246" t="s">
        <v>101</v>
      </c>
      <c r="F80" s="246" t="s">
        <v>101</v>
      </c>
      <c r="G80" s="246" t="s">
        <v>101</v>
      </c>
      <c r="H80" s="246" t="s">
        <v>118</v>
      </c>
      <c r="J80" s="263"/>
    </row>
    <row r="81" spans="1:10">
      <c r="A81" s="243" t="s">
        <v>105</v>
      </c>
      <c r="B81" s="915"/>
      <c r="C81" s="711" t="s">
        <v>101</v>
      </c>
      <c r="D81" s="29" t="s">
        <v>101</v>
      </c>
      <c r="E81" s="246" t="s">
        <v>101</v>
      </c>
      <c r="F81" s="246" t="s">
        <v>101</v>
      </c>
      <c r="G81" s="246" t="s">
        <v>101</v>
      </c>
      <c r="H81" s="246" t="s">
        <v>118</v>
      </c>
      <c r="J81" s="263"/>
    </row>
    <row r="82" spans="1:10">
      <c r="A82" s="243" t="s">
        <v>106</v>
      </c>
      <c r="B82" s="915"/>
      <c r="C82" s="711" t="s">
        <v>101</v>
      </c>
      <c r="D82" s="29" t="s">
        <v>101</v>
      </c>
      <c r="E82" s="246" t="s">
        <v>101</v>
      </c>
      <c r="F82" s="246" t="s">
        <v>101</v>
      </c>
      <c r="G82" s="246" t="s">
        <v>101</v>
      </c>
      <c r="H82" s="246" t="s">
        <v>118</v>
      </c>
      <c r="J82" s="263"/>
    </row>
    <row r="83" spans="1:10">
      <c r="A83" s="243" t="s">
        <v>107</v>
      </c>
      <c r="B83" s="915"/>
      <c r="C83" s="711" t="s">
        <v>101</v>
      </c>
      <c r="D83" s="29" t="s">
        <v>101</v>
      </c>
      <c r="E83" s="246" t="s">
        <v>101</v>
      </c>
      <c r="F83" s="246" t="s">
        <v>101</v>
      </c>
      <c r="G83" s="246" t="s">
        <v>101</v>
      </c>
      <c r="H83" s="246" t="s">
        <v>118</v>
      </c>
      <c r="J83" s="263"/>
    </row>
    <row r="84" spans="1:10" ht="26.4">
      <c r="A84" s="243" t="s">
        <v>119</v>
      </c>
      <c r="B84" s="915"/>
      <c r="C84" s="136">
        <v>67.97</v>
      </c>
      <c r="D84" s="29">
        <v>75.2</v>
      </c>
      <c r="E84" s="251">
        <v>88</v>
      </c>
      <c r="F84" s="251">
        <v>73</v>
      </c>
      <c r="G84" s="251">
        <v>24</v>
      </c>
      <c r="H84" s="251">
        <v>17</v>
      </c>
      <c r="J84" s="263"/>
    </row>
    <row r="85" spans="1:10">
      <c r="A85" s="243" t="s">
        <v>109</v>
      </c>
      <c r="B85" s="915"/>
      <c r="C85" s="711" t="s">
        <v>101</v>
      </c>
      <c r="D85" s="29" t="s">
        <v>101</v>
      </c>
      <c r="E85" s="246" t="s">
        <v>101</v>
      </c>
      <c r="F85" s="246" t="s">
        <v>101</v>
      </c>
      <c r="G85" s="246" t="s">
        <v>101</v>
      </c>
      <c r="H85" s="246" t="s">
        <v>118</v>
      </c>
      <c r="J85" s="263"/>
    </row>
    <row r="86" spans="1:10">
      <c r="A86" s="243" t="s">
        <v>110</v>
      </c>
      <c r="B86" s="915"/>
      <c r="C86" s="614" t="s">
        <v>101</v>
      </c>
      <c r="D86" s="614" t="s">
        <v>101</v>
      </c>
      <c r="E86" s="246" t="s">
        <v>101</v>
      </c>
      <c r="F86" s="246" t="s">
        <v>101</v>
      </c>
      <c r="G86" s="246" t="s">
        <v>101</v>
      </c>
      <c r="H86" s="246" t="s">
        <v>101</v>
      </c>
      <c r="J86" s="263"/>
    </row>
    <row r="87" spans="1:10">
      <c r="A87" s="243" t="s">
        <v>111</v>
      </c>
      <c r="B87" s="915"/>
      <c r="C87" s="614" t="s">
        <v>101</v>
      </c>
      <c r="D87" s="614" t="s">
        <v>101</v>
      </c>
      <c r="E87" s="246" t="s">
        <v>101</v>
      </c>
      <c r="F87" s="246" t="s">
        <v>101</v>
      </c>
      <c r="G87" s="246" t="s">
        <v>101</v>
      </c>
      <c r="H87" s="246" t="s">
        <v>101</v>
      </c>
      <c r="J87" s="263"/>
    </row>
    <row r="88" spans="1:10">
      <c r="A88" s="243" t="s">
        <v>120</v>
      </c>
      <c r="B88" s="915"/>
      <c r="C88" s="614" t="s">
        <v>101</v>
      </c>
      <c r="D88" s="614" t="s">
        <v>101</v>
      </c>
      <c r="E88" s="246" t="s">
        <v>101</v>
      </c>
      <c r="F88" s="246" t="s">
        <v>101</v>
      </c>
      <c r="G88" s="246" t="s">
        <v>101</v>
      </c>
      <c r="H88" s="246" t="s">
        <v>101</v>
      </c>
    </row>
    <row r="89" spans="1:10">
      <c r="A89" s="243" t="s">
        <v>113</v>
      </c>
      <c r="B89" s="915"/>
      <c r="C89" s="136">
        <v>17.641999999999999</v>
      </c>
      <c r="D89" s="29">
        <v>17.5</v>
      </c>
      <c r="E89" s="251">
        <v>18</v>
      </c>
      <c r="F89" s="251">
        <v>16</v>
      </c>
      <c r="G89" s="251">
        <v>18</v>
      </c>
      <c r="H89" s="251">
        <v>12.7</v>
      </c>
    </row>
    <row r="90" spans="1:10" ht="18" customHeight="1">
      <c r="A90" s="264" t="s">
        <v>58</v>
      </c>
      <c r="B90" s="916"/>
      <c r="C90" s="615">
        <f>SUM(C78:C89)</f>
        <v>85.611999999999995</v>
      </c>
      <c r="D90" s="27">
        <f>SUM(D78:D89)</f>
        <v>92.7</v>
      </c>
      <c r="E90" s="253">
        <f>SUM(E78:E89)</f>
        <v>106</v>
      </c>
      <c r="F90" s="253">
        <f>SUM(F78:F89)</f>
        <v>89</v>
      </c>
      <c r="G90" s="265">
        <f>G84+G89</f>
        <v>42</v>
      </c>
      <c r="H90" s="265">
        <f>SUM(H78:H89)</f>
        <v>29.7</v>
      </c>
      <c r="J90" s="608"/>
    </row>
    <row r="91" spans="1:10" ht="31.95" customHeight="1">
      <c r="A91" s="919" t="s">
        <v>123</v>
      </c>
      <c r="B91" s="920"/>
      <c r="C91" s="920"/>
      <c r="D91" s="920"/>
      <c r="E91" s="920"/>
      <c r="F91" s="920"/>
      <c r="G91" s="920"/>
      <c r="H91" s="920"/>
    </row>
    <row r="92" spans="1:10" ht="24" customHeight="1">
      <c r="A92" s="917" t="s">
        <v>1349</v>
      </c>
      <c r="B92" s="918"/>
      <c r="C92" s="918"/>
      <c r="D92" s="918"/>
      <c r="E92" s="918"/>
      <c r="F92" s="918"/>
      <c r="G92" s="918"/>
      <c r="H92" s="918"/>
    </row>
    <row r="94" spans="1:10" ht="16.2">
      <c r="A94" s="266" t="s">
        <v>1353</v>
      </c>
      <c r="B94" s="266"/>
    </row>
    <row r="95" spans="1:10">
      <c r="A95" s="255" t="s">
        <v>99</v>
      </c>
      <c r="B95" s="839">
        <v>2022</v>
      </c>
      <c r="C95" s="51">
        <v>2021</v>
      </c>
      <c r="D95" s="279">
        <v>2020</v>
      </c>
      <c r="E95" s="279">
        <v>2019</v>
      </c>
      <c r="F95" s="281">
        <v>2018</v>
      </c>
      <c r="G95" s="281">
        <v>2017</v>
      </c>
      <c r="H95" s="283">
        <v>2016</v>
      </c>
      <c r="J95" s="268"/>
    </row>
    <row r="96" spans="1:10" ht="15" customHeight="1">
      <c r="A96" s="243" t="s">
        <v>100</v>
      </c>
      <c r="B96" s="914" t="s">
        <v>1077</v>
      </c>
      <c r="C96" s="616">
        <v>0</v>
      </c>
      <c r="D96" s="136">
        <v>4.0000000000000002E-4</v>
      </c>
      <c r="E96" s="269">
        <v>2.9999999999999997E-4</v>
      </c>
      <c r="F96" s="269">
        <v>4.0000000000000002E-4</v>
      </c>
      <c r="G96" s="269">
        <v>6.9999999999999999E-4</v>
      </c>
      <c r="H96" s="270">
        <v>4.0000000000000002E-4</v>
      </c>
      <c r="J96" s="267"/>
    </row>
    <row r="97" spans="1:16" ht="26.4">
      <c r="A97" s="243" t="s">
        <v>102</v>
      </c>
      <c r="B97" s="915"/>
      <c r="C97" s="836" t="s">
        <v>101</v>
      </c>
      <c r="D97" s="614" t="s">
        <v>101</v>
      </c>
      <c r="E97" s="246" t="s">
        <v>101</v>
      </c>
      <c r="F97" s="246" t="s">
        <v>101</v>
      </c>
      <c r="G97" s="246" t="s">
        <v>101</v>
      </c>
      <c r="H97" s="246" t="s">
        <v>101</v>
      </c>
      <c r="J97" s="271"/>
    </row>
    <row r="98" spans="1:16">
      <c r="A98" s="243" t="s">
        <v>104</v>
      </c>
      <c r="B98" s="915"/>
      <c r="C98" s="837" t="s">
        <v>101</v>
      </c>
      <c r="D98" s="614" t="s">
        <v>101</v>
      </c>
      <c r="E98" s="272">
        <v>2.9999999999999997E-4</v>
      </c>
      <c r="F98" s="269">
        <v>0</v>
      </c>
      <c r="G98" s="272">
        <v>5.8999999999999998E-5</v>
      </c>
      <c r="H98" s="270">
        <v>2.0000000000000001E-4</v>
      </c>
      <c r="J98" s="267"/>
    </row>
    <row r="99" spans="1:16">
      <c r="A99" s="243" t="s">
        <v>105</v>
      </c>
      <c r="B99" s="915"/>
      <c r="C99" s="616">
        <v>4.4020000000000002E-4</v>
      </c>
      <c r="D99" s="616">
        <v>5.5999999999999995E-4</v>
      </c>
      <c r="E99" s="272">
        <v>6.7069999999999999E-4</v>
      </c>
      <c r="F99" s="272">
        <v>2.0000000000000001E-4</v>
      </c>
      <c r="G99" s="272">
        <v>3.8500000000000003E-4</v>
      </c>
      <c r="H99" s="270">
        <v>1E-4</v>
      </c>
      <c r="J99" s="267"/>
      <c r="K99" s="273"/>
    </row>
    <row r="100" spans="1:16">
      <c r="A100" s="243" t="s">
        <v>106</v>
      </c>
      <c r="B100" s="915"/>
      <c r="C100" s="616">
        <v>1.1000000000000001E-3</v>
      </c>
      <c r="D100" s="616">
        <v>8.4999999999999995E-4</v>
      </c>
      <c r="E100" s="272">
        <v>2.0000000000000001E-4</v>
      </c>
      <c r="F100" s="272">
        <v>5.0000000000000001E-4</v>
      </c>
      <c r="G100" s="272">
        <v>1.3900000000000002E-4</v>
      </c>
      <c r="H100" s="270">
        <v>1E-4</v>
      </c>
      <c r="J100" s="267"/>
    </row>
    <row r="101" spans="1:16">
      <c r="A101" s="243" t="s">
        <v>107</v>
      </c>
      <c r="B101" s="915"/>
      <c r="C101" s="616">
        <v>5.9999999999999995E-4</v>
      </c>
      <c r="D101" s="616">
        <v>1.1999999999999999E-3</v>
      </c>
      <c r="E101" s="272">
        <v>7.5349200000000003E-4</v>
      </c>
      <c r="F101" s="272">
        <v>4.0000000000000002E-4</v>
      </c>
      <c r="G101" s="272">
        <v>6.9999999999999999E-4</v>
      </c>
      <c r="H101" s="270">
        <v>4.0000000000000002E-4</v>
      </c>
      <c r="J101" s="267"/>
    </row>
    <row r="102" spans="1:16" ht="26.4">
      <c r="A102" s="243" t="s">
        <v>119</v>
      </c>
      <c r="B102" s="915"/>
      <c r="C102" s="837" t="s">
        <v>101</v>
      </c>
      <c r="D102" s="614" t="s">
        <v>101</v>
      </c>
      <c r="E102" s="617">
        <v>0</v>
      </c>
      <c r="F102" s="272">
        <v>0</v>
      </c>
      <c r="G102" s="272">
        <v>0</v>
      </c>
      <c r="H102" s="270">
        <v>0</v>
      </c>
      <c r="J102" s="267"/>
    </row>
    <row r="103" spans="1:16">
      <c r="A103" s="243" t="s">
        <v>109</v>
      </c>
      <c r="B103" s="915"/>
      <c r="C103" s="616">
        <v>0</v>
      </c>
      <c r="D103" s="616">
        <v>1.2E-4</v>
      </c>
      <c r="E103" s="272">
        <v>1.2718000000000001E-5</v>
      </c>
      <c r="F103" s="272">
        <v>1E-4</v>
      </c>
      <c r="G103" s="272">
        <v>2.02E-4</v>
      </c>
      <c r="H103" s="270">
        <v>1E-4</v>
      </c>
      <c r="J103" s="268"/>
    </row>
    <row r="104" spans="1:16">
      <c r="A104" s="243" t="s">
        <v>110</v>
      </c>
      <c r="B104" s="915"/>
      <c r="C104" s="836" t="s">
        <v>101</v>
      </c>
      <c r="D104" s="614" t="s">
        <v>101</v>
      </c>
      <c r="E104" s="246" t="s">
        <v>101</v>
      </c>
      <c r="F104" s="246" t="s">
        <v>101</v>
      </c>
      <c r="G104" s="272">
        <v>0</v>
      </c>
      <c r="H104" s="270">
        <v>1E-4</v>
      </c>
      <c r="J104" s="267"/>
    </row>
    <row r="105" spans="1:16">
      <c r="A105" s="243" t="s">
        <v>111</v>
      </c>
      <c r="B105" s="915"/>
      <c r="C105" s="836" t="s">
        <v>101</v>
      </c>
      <c r="D105" s="614" t="s">
        <v>101</v>
      </c>
      <c r="E105" s="246" t="s">
        <v>101</v>
      </c>
      <c r="F105" s="246" t="s">
        <v>101</v>
      </c>
      <c r="G105" s="246" t="s">
        <v>101</v>
      </c>
      <c r="H105" s="246" t="s">
        <v>101</v>
      </c>
      <c r="J105" s="267"/>
    </row>
    <row r="106" spans="1:16">
      <c r="A106" s="243" t="s">
        <v>120</v>
      </c>
      <c r="B106" s="915"/>
      <c r="C106" s="836" t="s">
        <v>101</v>
      </c>
      <c r="D106" s="614" t="s">
        <v>101</v>
      </c>
      <c r="E106" s="246" t="s">
        <v>101</v>
      </c>
      <c r="F106" s="246" t="s">
        <v>101</v>
      </c>
      <c r="G106" s="246" t="s">
        <v>101</v>
      </c>
      <c r="H106" s="270">
        <v>3.0000000000000001E-3</v>
      </c>
      <c r="J106" s="274"/>
    </row>
    <row r="107" spans="1:16">
      <c r="A107" s="243" t="s">
        <v>113</v>
      </c>
      <c r="B107" s="915"/>
      <c r="C107" s="616">
        <v>3.1099999999999999E-2</v>
      </c>
      <c r="D107" s="136">
        <v>8.6999999999999994E-3</v>
      </c>
      <c r="E107" s="275">
        <v>1.4999999999999999E-2</v>
      </c>
      <c r="F107" s="272">
        <v>0.01</v>
      </c>
      <c r="G107" s="272">
        <v>7.0000000000000007E-2</v>
      </c>
      <c r="H107" s="270">
        <f>128.652/1000</f>
        <v>0.12865199999999999</v>
      </c>
    </row>
    <row r="108" spans="1:16">
      <c r="A108" s="252" t="s">
        <v>58</v>
      </c>
      <c r="B108" s="916"/>
      <c r="C108" s="838">
        <f>SUM(C96:C107)</f>
        <v>3.3240199999999998E-2</v>
      </c>
      <c r="D108" s="519">
        <f t="shared" ref="D108:H108" si="2">SUM(D96:D107)</f>
        <v>1.1829999999999999E-2</v>
      </c>
      <c r="E108" s="276">
        <f t="shared" si="2"/>
        <v>1.7236910000000001E-2</v>
      </c>
      <c r="F108" s="276">
        <f t="shared" si="2"/>
        <v>1.1600000000000001E-2</v>
      </c>
      <c r="G108" s="276">
        <f t="shared" si="2"/>
        <v>7.2185000000000013E-2</v>
      </c>
      <c r="H108" s="276">
        <f t="shared" si="2"/>
        <v>0.13305199999999998</v>
      </c>
    </row>
    <row r="109" spans="1:16" ht="42" customHeight="1">
      <c r="A109" s="919" t="s">
        <v>123</v>
      </c>
      <c r="B109" s="920"/>
      <c r="C109" s="920"/>
      <c r="D109" s="920"/>
      <c r="E109" s="920"/>
      <c r="F109" s="920"/>
      <c r="G109" s="920"/>
      <c r="H109" s="920"/>
    </row>
    <row r="110" spans="1:16" ht="42" customHeight="1">
      <c r="A110" s="917" t="s">
        <v>1349</v>
      </c>
      <c r="B110" s="918"/>
      <c r="C110" s="918"/>
      <c r="D110" s="918"/>
      <c r="E110" s="918"/>
      <c r="F110" s="918"/>
      <c r="G110" s="918"/>
      <c r="H110" s="918"/>
      <c r="I110" s="896"/>
      <c r="J110" s="896"/>
      <c r="K110" s="896"/>
      <c r="L110" s="896"/>
      <c r="M110" s="896"/>
      <c r="N110" s="896"/>
      <c r="O110" s="896"/>
      <c r="P110" s="896"/>
    </row>
    <row r="112" spans="1:16">
      <c r="A112" s="520" t="s">
        <v>124</v>
      </c>
      <c r="B112" s="520"/>
    </row>
    <row r="113" spans="1:16">
      <c r="A113" s="911" t="s">
        <v>125</v>
      </c>
      <c r="B113" s="912" t="s">
        <v>126</v>
      </c>
      <c r="C113" s="911">
        <v>2022</v>
      </c>
      <c r="D113" s="911"/>
      <c r="E113" s="911">
        <v>2021</v>
      </c>
      <c r="F113" s="911"/>
      <c r="G113" s="911">
        <v>2020</v>
      </c>
      <c r="H113" s="911"/>
      <c r="I113" s="911">
        <v>2019</v>
      </c>
      <c r="J113" s="911"/>
      <c r="K113" s="907">
        <v>2018</v>
      </c>
      <c r="L113" s="908"/>
      <c r="M113" s="907">
        <v>2017</v>
      </c>
      <c r="N113" s="908"/>
      <c r="O113" s="907">
        <v>2016</v>
      </c>
      <c r="P113" s="908"/>
    </row>
    <row r="114" spans="1:16" ht="24" customHeight="1">
      <c r="A114" s="911"/>
      <c r="B114" s="913"/>
      <c r="C114" s="607" t="s">
        <v>127</v>
      </c>
      <c r="D114" s="607" t="s">
        <v>128</v>
      </c>
      <c r="E114" s="607" t="s">
        <v>127</v>
      </c>
      <c r="F114" s="607" t="s">
        <v>128</v>
      </c>
      <c r="G114" s="607" t="s">
        <v>127</v>
      </c>
      <c r="H114" s="607" t="s">
        <v>128</v>
      </c>
      <c r="I114" s="607" t="s">
        <v>127</v>
      </c>
      <c r="J114" s="607" t="s">
        <v>128</v>
      </c>
      <c r="K114" s="607" t="s">
        <v>127</v>
      </c>
      <c r="L114" s="607" t="s">
        <v>128</v>
      </c>
      <c r="M114" s="607" t="s">
        <v>127</v>
      </c>
      <c r="N114" s="607" t="s">
        <v>128</v>
      </c>
      <c r="O114" s="607" t="s">
        <v>127</v>
      </c>
      <c r="P114" s="607" t="s">
        <v>128</v>
      </c>
    </row>
    <row r="115" spans="1:16" ht="28.35" customHeight="1">
      <c r="A115" s="136" t="s">
        <v>129</v>
      </c>
      <c r="B115" s="228" t="s">
        <v>102</v>
      </c>
      <c r="C115" s="228">
        <v>9</v>
      </c>
      <c r="D115" s="228">
        <v>16</v>
      </c>
      <c r="E115" s="5">
        <v>9</v>
      </c>
      <c r="F115" s="5">
        <v>18</v>
      </c>
      <c r="G115" s="229">
        <v>9</v>
      </c>
      <c r="H115" s="277">
        <v>14</v>
      </c>
      <c r="I115" s="29">
        <v>7</v>
      </c>
      <c r="J115" s="277">
        <v>14</v>
      </c>
      <c r="K115" s="29">
        <v>8</v>
      </c>
      <c r="L115" s="277">
        <v>12</v>
      </c>
      <c r="M115" s="29">
        <v>8</v>
      </c>
      <c r="N115" s="29">
        <v>14</v>
      </c>
      <c r="O115" s="29">
        <v>10</v>
      </c>
      <c r="P115" s="29">
        <v>16</v>
      </c>
    </row>
    <row r="116" spans="1:16" ht="26.4">
      <c r="A116" s="136" t="s">
        <v>130</v>
      </c>
      <c r="B116" s="228" t="s">
        <v>105</v>
      </c>
      <c r="C116" s="228">
        <v>7</v>
      </c>
      <c r="D116" s="228">
        <v>27</v>
      </c>
      <c r="E116" s="5">
        <v>9</v>
      </c>
      <c r="F116" s="5">
        <v>46</v>
      </c>
      <c r="G116" s="229">
        <v>6</v>
      </c>
      <c r="H116" s="277">
        <v>15</v>
      </c>
      <c r="I116" s="29">
        <v>7</v>
      </c>
      <c r="J116" s="277">
        <v>14</v>
      </c>
      <c r="K116" s="29">
        <v>8</v>
      </c>
      <c r="L116" s="277" t="s">
        <v>131</v>
      </c>
      <c r="M116" s="29">
        <v>5</v>
      </c>
      <c r="N116" s="29">
        <v>21</v>
      </c>
      <c r="O116" s="29">
        <v>5</v>
      </c>
      <c r="P116" s="29">
        <v>14</v>
      </c>
    </row>
    <row r="117" spans="1:16" ht="27" customHeight="1">
      <c r="A117" s="136" t="s">
        <v>132</v>
      </c>
      <c r="B117" s="228" t="s">
        <v>107</v>
      </c>
      <c r="C117" s="228">
        <v>6</v>
      </c>
      <c r="D117" s="228">
        <v>30</v>
      </c>
      <c r="E117" s="5">
        <v>7</v>
      </c>
      <c r="F117" s="5">
        <v>49</v>
      </c>
      <c r="G117" s="229">
        <v>5</v>
      </c>
      <c r="H117" s="277">
        <v>31</v>
      </c>
      <c r="I117" s="29">
        <v>4</v>
      </c>
      <c r="J117" s="277">
        <v>16</v>
      </c>
      <c r="K117" s="29">
        <v>7</v>
      </c>
      <c r="L117" s="277" t="s">
        <v>131</v>
      </c>
      <c r="M117" s="29">
        <v>7</v>
      </c>
      <c r="N117" s="29">
        <v>49</v>
      </c>
      <c r="O117" s="29">
        <v>4</v>
      </c>
      <c r="P117" s="29">
        <v>8</v>
      </c>
    </row>
    <row r="118" spans="1:16" ht="22.2" customHeight="1">
      <c r="A118" s="909"/>
      <c r="B118" s="909"/>
      <c r="C118" s="910"/>
      <c r="D118" s="910"/>
      <c r="E118" s="909"/>
      <c r="F118" s="909"/>
      <c r="G118" s="909"/>
      <c r="H118" s="909"/>
      <c r="I118" s="909"/>
      <c r="J118" s="909"/>
      <c r="K118" s="909"/>
      <c r="L118" s="909"/>
    </row>
    <row r="119" spans="1:16">
      <c r="A119" s="520" t="s">
        <v>133</v>
      </c>
      <c r="B119" s="520"/>
    </row>
    <row r="120" spans="1:16" ht="18.600000000000001" customHeight="1">
      <c r="A120" s="911" t="s">
        <v>125</v>
      </c>
      <c r="B120" s="911" t="s">
        <v>126</v>
      </c>
      <c r="C120" s="911">
        <v>2022</v>
      </c>
      <c r="D120" s="911"/>
      <c r="E120" s="911">
        <v>2021</v>
      </c>
      <c r="F120" s="911"/>
      <c r="G120" s="911">
        <v>2020</v>
      </c>
      <c r="H120" s="911"/>
      <c r="I120" s="911">
        <v>2019</v>
      </c>
      <c r="J120" s="911"/>
      <c r="K120" s="907">
        <v>2018</v>
      </c>
      <c r="L120" s="908"/>
      <c r="M120" s="907">
        <v>2017</v>
      </c>
      <c r="N120" s="908"/>
      <c r="O120" s="907">
        <v>2016</v>
      </c>
      <c r="P120" s="908"/>
    </row>
    <row r="121" spans="1:16" ht="24" customHeight="1">
      <c r="A121" s="911"/>
      <c r="B121" s="911"/>
      <c r="C121" s="607" t="s">
        <v>127</v>
      </c>
      <c r="D121" s="607" t="s">
        <v>128</v>
      </c>
      <c r="E121" s="607" t="s">
        <v>127</v>
      </c>
      <c r="F121" s="607" t="s">
        <v>128</v>
      </c>
      <c r="G121" s="607" t="s">
        <v>127</v>
      </c>
      <c r="H121" s="607" t="s">
        <v>128</v>
      </c>
      <c r="I121" s="607" t="s">
        <v>127</v>
      </c>
      <c r="J121" s="607" t="s">
        <v>128</v>
      </c>
      <c r="K121" s="607" t="s">
        <v>127</v>
      </c>
      <c r="L121" s="607" t="s">
        <v>128</v>
      </c>
      <c r="M121" s="607" t="s">
        <v>127</v>
      </c>
      <c r="N121" s="607" t="s">
        <v>128</v>
      </c>
      <c r="O121" s="607" t="s">
        <v>127</v>
      </c>
      <c r="P121" s="607" t="s">
        <v>128</v>
      </c>
    </row>
    <row r="122" spans="1:16" ht="26.4">
      <c r="A122" s="136" t="s">
        <v>134</v>
      </c>
      <c r="B122" s="228" t="s">
        <v>102</v>
      </c>
      <c r="C122" s="228">
        <v>31</v>
      </c>
      <c r="D122" s="228">
        <v>51</v>
      </c>
      <c r="E122" s="5">
        <v>36</v>
      </c>
      <c r="F122" s="5">
        <v>65</v>
      </c>
      <c r="G122" s="229">
        <v>35</v>
      </c>
      <c r="H122" s="277">
        <v>57</v>
      </c>
      <c r="I122" s="29">
        <v>34</v>
      </c>
      <c r="J122" s="277">
        <v>59</v>
      </c>
      <c r="K122" s="29">
        <v>33</v>
      </c>
      <c r="L122" s="29">
        <v>51</v>
      </c>
      <c r="M122" s="29">
        <v>29</v>
      </c>
      <c r="N122" s="29">
        <v>51</v>
      </c>
      <c r="O122" s="29">
        <v>37</v>
      </c>
      <c r="P122" s="29">
        <v>70</v>
      </c>
    </row>
    <row r="123" spans="1:16" ht="26.4">
      <c r="A123" s="136" t="s">
        <v>135</v>
      </c>
      <c r="B123" s="228" t="s">
        <v>105</v>
      </c>
      <c r="C123" s="228">
        <v>17</v>
      </c>
      <c r="D123" s="228">
        <v>49</v>
      </c>
      <c r="E123" s="5" t="s">
        <v>136</v>
      </c>
      <c r="F123" s="5">
        <v>55</v>
      </c>
      <c r="G123" s="229">
        <v>11</v>
      </c>
      <c r="H123" s="277" t="s">
        <v>137</v>
      </c>
      <c r="I123" s="29">
        <v>13</v>
      </c>
      <c r="J123" s="277">
        <v>44</v>
      </c>
      <c r="K123" s="29">
        <v>17</v>
      </c>
      <c r="L123" s="29">
        <v>82</v>
      </c>
      <c r="M123" s="29">
        <v>14</v>
      </c>
      <c r="N123" s="29">
        <v>44</v>
      </c>
      <c r="O123" s="29">
        <v>11</v>
      </c>
      <c r="P123" s="29">
        <v>32</v>
      </c>
    </row>
    <row r="124" spans="1:16" ht="28.2" customHeight="1">
      <c r="A124" s="136" t="s">
        <v>138</v>
      </c>
      <c r="B124" s="228" t="s">
        <v>107</v>
      </c>
      <c r="C124" s="228">
        <v>11</v>
      </c>
      <c r="D124" s="228">
        <v>38</v>
      </c>
      <c r="E124" s="5">
        <v>12</v>
      </c>
      <c r="F124" s="5">
        <v>62</v>
      </c>
      <c r="G124" s="229">
        <v>9</v>
      </c>
      <c r="H124" s="277">
        <v>47</v>
      </c>
      <c r="I124" s="29">
        <v>10</v>
      </c>
      <c r="J124" s="277">
        <v>43</v>
      </c>
      <c r="K124" s="29">
        <v>11</v>
      </c>
      <c r="L124" s="29">
        <v>57</v>
      </c>
      <c r="M124" s="29">
        <v>10</v>
      </c>
      <c r="N124" s="29" t="s">
        <v>139</v>
      </c>
      <c r="O124" s="29">
        <v>7</v>
      </c>
      <c r="P124" s="29">
        <v>19</v>
      </c>
    </row>
    <row r="125" spans="1:16">
      <c r="A125" s="136" t="s">
        <v>140</v>
      </c>
      <c r="B125" s="228" t="s">
        <v>113</v>
      </c>
      <c r="C125" s="228">
        <v>9</v>
      </c>
      <c r="D125" s="228">
        <v>23</v>
      </c>
      <c r="E125" s="5">
        <v>17</v>
      </c>
      <c r="F125" s="5">
        <v>95</v>
      </c>
      <c r="G125" s="229">
        <v>15</v>
      </c>
      <c r="H125" s="277">
        <v>63</v>
      </c>
      <c r="I125" s="29">
        <v>14</v>
      </c>
      <c r="J125" s="277">
        <v>28</v>
      </c>
      <c r="K125" s="29">
        <v>26</v>
      </c>
      <c r="L125" s="29">
        <v>165</v>
      </c>
      <c r="M125" s="29">
        <v>18</v>
      </c>
      <c r="N125" s="29">
        <v>54</v>
      </c>
      <c r="O125" s="29">
        <v>18</v>
      </c>
      <c r="P125" s="29">
        <v>38</v>
      </c>
    </row>
    <row r="126" spans="1:16" ht="19.2" customHeight="1">
      <c r="A126" s="909" t="s">
        <v>141</v>
      </c>
      <c r="B126" s="909"/>
      <c r="C126" s="910"/>
      <c r="D126" s="910"/>
      <c r="E126" s="909"/>
      <c r="F126" s="909"/>
      <c r="G126" s="909"/>
      <c r="H126" s="909"/>
      <c r="I126" s="909"/>
      <c r="J126" s="909"/>
      <c r="K126" s="909"/>
      <c r="L126" s="909"/>
    </row>
  </sheetData>
  <sheetProtection algorithmName="SHA-512" hashValue="ueObQRu2AscTG+ZHEETexpQP4FIDks3dGOcS78REmqQhx4f2MO3+bZns7rDUEAy2ENQevv3+0ZnUNL/cGRiH7w==" saltValue="PDaeOGlKMA9Mii3J+Z5KAA==" spinCount="100000" sheet="1" objects="1" scenarios="1"/>
  <mergeCells count="42">
    <mergeCell ref="A34:H34"/>
    <mergeCell ref="A35:H35"/>
    <mergeCell ref="A36:H36"/>
    <mergeCell ref="A37:H37"/>
    <mergeCell ref="A38:H38"/>
    <mergeCell ref="A12:H12"/>
    <mergeCell ref="A13:H13"/>
    <mergeCell ref="A14:H14"/>
    <mergeCell ref="A15:H15"/>
    <mergeCell ref="A16:H16"/>
    <mergeCell ref="B42:B54"/>
    <mergeCell ref="A56:H56"/>
    <mergeCell ref="B78:B90"/>
    <mergeCell ref="A91:H91"/>
    <mergeCell ref="A109:H109"/>
    <mergeCell ref="A74:H74"/>
    <mergeCell ref="A92:H92"/>
    <mergeCell ref="A55:H55"/>
    <mergeCell ref="B60:B72"/>
    <mergeCell ref="A73:H73"/>
    <mergeCell ref="A113:A114"/>
    <mergeCell ref="B113:B114"/>
    <mergeCell ref="E113:F113"/>
    <mergeCell ref="G113:H113"/>
    <mergeCell ref="B96:B108"/>
    <mergeCell ref="A110:H110"/>
    <mergeCell ref="M120:N120"/>
    <mergeCell ref="O120:P120"/>
    <mergeCell ref="A126:L126"/>
    <mergeCell ref="K113:L113"/>
    <mergeCell ref="M113:N113"/>
    <mergeCell ref="O113:P113"/>
    <mergeCell ref="A118:L118"/>
    <mergeCell ref="A120:A121"/>
    <mergeCell ref="B120:B121"/>
    <mergeCell ref="E120:F120"/>
    <mergeCell ref="G120:H120"/>
    <mergeCell ref="I120:J120"/>
    <mergeCell ref="K120:L120"/>
    <mergeCell ref="C113:D113"/>
    <mergeCell ref="C120:D120"/>
    <mergeCell ref="I113:J1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A635E-C1B2-4821-BABE-F9C9689C2199}">
  <dimension ref="A7:M80"/>
  <sheetViews>
    <sheetView showGridLines="0" topLeftCell="A55" workbookViewId="0">
      <selection activeCell="C17" sqref="C17"/>
    </sheetView>
  </sheetViews>
  <sheetFormatPr defaultColWidth="8.88671875" defaultRowHeight="14.4"/>
  <cols>
    <col min="1" max="1" width="36.33203125" customWidth="1"/>
    <col min="2" max="2" width="21.33203125" bestFit="1" customWidth="1"/>
    <col min="3" max="3" width="16.33203125" bestFit="1" customWidth="1"/>
    <col min="4" max="7" width="15.5546875" customWidth="1"/>
    <col min="8" max="13" width="16.6640625" customWidth="1"/>
  </cols>
  <sheetData>
    <row r="7" spans="1:9" ht="21">
      <c r="A7" s="7" t="s">
        <v>1071</v>
      </c>
      <c r="B7" s="7"/>
    </row>
    <row r="8" spans="1:9" ht="15" thickBot="1"/>
    <row r="9" spans="1:9" ht="18.600000000000001" thickTop="1" thickBot="1">
      <c r="A9" s="289" t="s">
        <v>238</v>
      </c>
      <c r="B9" s="289"/>
      <c r="C9" s="288"/>
      <c r="D9" s="288"/>
      <c r="E9" s="288"/>
      <c r="F9" s="288"/>
      <c r="G9" s="288"/>
      <c r="H9" s="288"/>
    </row>
    <row r="10" spans="1:9" ht="15" thickTop="1"/>
    <row r="12" spans="1:9" ht="15.6">
      <c r="A12" s="1" t="s">
        <v>1249</v>
      </c>
      <c r="B12" s="1"/>
    </row>
    <row r="13" spans="1:9" ht="15.6">
      <c r="A13" s="114"/>
      <c r="B13" s="694">
        <v>2022</v>
      </c>
      <c r="C13" s="77" t="s">
        <v>1247</v>
      </c>
      <c r="D13" s="46" t="s">
        <v>1158</v>
      </c>
      <c r="E13" s="46" t="s">
        <v>1248</v>
      </c>
      <c r="F13" s="46" t="s">
        <v>1250</v>
      </c>
      <c r="G13" s="46">
        <v>2017</v>
      </c>
      <c r="H13" s="46">
        <v>2016</v>
      </c>
      <c r="I13" s="46">
        <v>2015</v>
      </c>
    </row>
    <row r="14" spans="1:9" ht="26.4">
      <c r="A14" s="207" t="s">
        <v>243</v>
      </c>
      <c r="B14" s="207">
        <v>202</v>
      </c>
      <c r="C14" s="399">
        <v>129</v>
      </c>
      <c r="D14" s="203">
        <v>212</v>
      </c>
      <c r="E14" s="83">
        <v>18</v>
      </c>
      <c r="F14" s="83">
        <v>31</v>
      </c>
      <c r="G14" s="83">
        <v>30</v>
      </c>
      <c r="H14" s="83">
        <v>147</v>
      </c>
      <c r="I14" s="324">
        <v>199</v>
      </c>
    </row>
    <row r="15" spans="1:9" ht="26.4">
      <c r="A15" s="636" t="s">
        <v>244</v>
      </c>
      <c r="B15" s="636">
        <v>502</v>
      </c>
      <c r="C15" s="637">
        <v>506</v>
      </c>
      <c r="D15" s="638">
        <v>1094</v>
      </c>
      <c r="E15" s="639">
        <v>1846</v>
      </c>
      <c r="F15" s="639">
        <v>1018</v>
      </c>
      <c r="G15" s="639">
        <v>388</v>
      </c>
      <c r="H15" s="639">
        <v>421</v>
      </c>
      <c r="I15" s="640">
        <v>508</v>
      </c>
    </row>
    <row r="16" spans="1:9" ht="15.6">
      <c r="A16" s="783" t="s">
        <v>245</v>
      </c>
      <c r="B16" s="779">
        <v>28358</v>
      </c>
      <c r="C16" s="784">
        <v>28026</v>
      </c>
      <c r="D16" s="83">
        <v>27648</v>
      </c>
      <c r="E16" s="83">
        <v>26683</v>
      </c>
      <c r="F16" s="83" t="s">
        <v>1251</v>
      </c>
      <c r="G16" s="83" t="s">
        <v>1252</v>
      </c>
      <c r="H16" s="83" t="s">
        <v>1253</v>
      </c>
      <c r="I16" s="83">
        <v>22777</v>
      </c>
    </row>
    <row r="17" spans="1:9" ht="15.6">
      <c r="A17" s="641" t="s">
        <v>246</v>
      </c>
      <c r="B17" s="781">
        <v>6126</v>
      </c>
      <c r="C17" s="782">
        <v>6126</v>
      </c>
      <c r="D17" s="642">
        <v>5930</v>
      </c>
      <c r="E17" s="643">
        <v>5781</v>
      </c>
      <c r="F17" s="643" t="s">
        <v>1257</v>
      </c>
      <c r="G17" s="643" t="s">
        <v>1256</v>
      </c>
      <c r="H17" s="643" t="s">
        <v>1254</v>
      </c>
      <c r="I17" s="643">
        <v>6469</v>
      </c>
    </row>
    <row r="18" spans="1:9" ht="15.6">
      <c r="A18" s="635" t="s">
        <v>247</v>
      </c>
      <c r="B18" s="780">
        <v>34483</v>
      </c>
      <c r="C18" s="778">
        <v>34152</v>
      </c>
      <c r="D18" s="86">
        <f>D16+D17</f>
        <v>33578</v>
      </c>
      <c r="E18" s="28">
        <v>32464</v>
      </c>
      <c r="F18" s="28">
        <v>30619</v>
      </c>
      <c r="G18" s="28">
        <v>29800</v>
      </c>
      <c r="H18" s="28" t="s">
        <v>1255</v>
      </c>
      <c r="I18" s="28">
        <v>29245</v>
      </c>
    </row>
    <row r="19" spans="1:9" ht="31.2" customHeight="1">
      <c r="A19" s="923" t="s">
        <v>248</v>
      </c>
      <c r="B19" s="924"/>
      <c r="C19" s="923"/>
      <c r="D19" s="923"/>
      <c r="E19" s="923"/>
      <c r="F19" s="923"/>
      <c r="G19" s="923"/>
      <c r="H19" s="923"/>
      <c r="I19" s="196"/>
    </row>
    <row r="20" spans="1:9" ht="14.4" customHeight="1">
      <c r="A20" s="928" t="s">
        <v>324</v>
      </c>
      <c r="B20" s="928"/>
      <c r="C20" s="928"/>
      <c r="D20" s="928"/>
      <c r="E20" s="928"/>
      <c r="F20" s="928"/>
      <c r="G20" s="928"/>
      <c r="H20" s="928"/>
      <c r="I20" s="196"/>
    </row>
    <row r="21" spans="1:9">
      <c r="A21" s="924" t="s">
        <v>1258</v>
      </c>
      <c r="B21" s="924"/>
      <c r="C21" s="924"/>
      <c r="D21" s="924"/>
      <c r="E21" s="924"/>
      <c r="F21" s="924"/>
      <c r="G21" s="924"/>
      <c r="H21" s="924"/>
    </row>
    <row r="22" spans="1:9">
      <c r="A22" s="928" t="s">
        <v>1259</v>
      </c>
      <c r="B22" s="928"/>
      <c r="C22" s="928"/>
      <c r="D22" s="928"/>
      <c r="E22" s="928"/>
      <c r="F22" s="928"/>
      <c r="G22" s="928"/>
    </row>
    <row r="23" spans="1:9">
      <c r="A23" s="611"/>
      <c r="B23" s="611"/>
      <c r="C23" s="611"/>
      <c r="D23" s="611"/>
      <c r="E23" s="611"/>
      <c r="F23" s="611"/>
      <c r="G23" s="611"/>
    </row>
    <row r="24" spans="1:9" ht="16.2">
      <c r="A24" s="785" t="s">
        <v>1179</v>
      </c>
      <c r="B24" s="611"/>
      <c r="C24" s="611"/>
      <c r="D24" s="611"/>
      <c r="E24" s="611"/>
      <c r="F24" s="611"/>
      <c r="G24" s="611"/>
    </row>
    <row r="25" spans="1:9">
      <c r="A25" s="792"/>
      <c r="B25" s="787">
        <v>2022</v>
      </c>
      <c r="C25" s="788">
        <v>2021</v>
      </c>
      <c r="D25" s="789">
        <v>2020</v>
      </c>
      <c r="E25" s="611"/>
      <c r="F25" s="611"/>
      <c r="G25" s="611"/>
    </row>
    <row r="26" spans="1:9" ht="27">
      <c r="A26" s="786" t="s">
        <v>1180</v>
      </c>
      <c r="B26" s="793" t="s">
        <v>1182</v>
      </c>
      <c r="C26" s="793" t="s">
        <v>1183</v>
      </c>
      <c r="D26" s="794" t="s">
        <v>1184</v>
      </c>
      <c r="E26" s="611"/>
      <c r="F26" s="611"/>
      <c r="G26" s="611"/>
    </row>
    <row r="27" spans="1:9" ht="27">
      <c r="A27" s="786" t="s">
        <v>1181</v>
      </c>
      <c r="B27" s="790" t="s">
        <v>1185</v>
      </c>
      <c r="C27" s="790" t="s">
        <v>1186</v>
      </c>
      <c r="D27" s="791" t="s">
        <v>1187</v>
      </c>
      <c r="E27" s="611"/>
      <c r="F27" s="611"/>
      <c r="G27" s="611"/>
    </row>
    <row r="28" spans="1:9" ht="20.25" customHeight="1">
      <c r="A28" s="936" t="s">
        <v>1188</v>
      </c>
      <c r="B28" s="937"/>
      <c r="C28" s="936"/>
      <c r="D28" s="937"/>
      <c r="E28" s="937"/>
      <c r="F28" s="937"/>
      <c r="G28" s="937"/>
      <c r="H28" s="937"/>
    </row>
    <row r="30" spans="1:9" ht="14.4" customHeight="1">
      <c r="A30" s="717" t="s">
        <v>1083</v>
      </c>
      <c r="B30" s="1"/>
      <c r="C30" s="1"/>
      <c r="D30" s="1"/>
      <c r="E30" s="1"/>
      <c r="F30" s="1"/>
      <c r="G30" s="1"/>
      <c r="H30" s="1"/>
    </row>
    <row r="31" spans="1:9" ht="26.4" customHeight="1">
      <c r="A31" s="929" t="s">
        <v>249</v>
      </c>
      <c r="B31" s="931" t="s">
        <v>250</v>
      </c>
      <c r="C31" s="931" t="s">
        <v>251</v>
      </c>
      <c r="D31" s="933" t="s">
        <v>252</v>
      </c>
      <c r="E31" s="934"/>
      <c r="F31" s="934"/>
      <c r="G31" s="934"/>
      <c r="H31" s="935"/>
    </row>
    <row r="32" spans="1:9" ht="27">
      <c r="A32" s="930"/>
      <c r="B32" s="932"/>
      <c r="C32" s="932"/>
      <c r="D32" s="566" t="s">
        <v>253</v>
      </c>
      <c r="E32" s="54" t="s">
        <v>254</v>
      </c>
      <c r="F32" s="54" t="s">
        <v>255</v>
      </c>
      <c r="G32" s="54" t="s">
        <v>256</v>
      </c>
      <c r="H32" s="54" t="s">
        <v>257</v>
      </c>
    </row>
    <row r="33" spans="1:8">
      <c r="A33" s="590" t="s">
        <v>258</v>
      </c>
      <c r="B33" s="591"/>
      <c r="C33" s="591"/>
      <c r="D33" s="591"/>
      <c r="E33" s="591"/>
      <c r="F33" s="591"/>
      <c r="G33" s="591"/>
      <c r="H33" s="404"/>
    </row>
    <row r="34" spans="1:8">
      <c r="A34" s="108" t="s">
        <v>259</v>
      </c>
      <c r="B34" s="108" t="s">
        <v>100</v>
      </c>
      <c r="C34" s="108" t="s">
        <v>260</v>
      </c>
      <c r="D34" s="354">
        <v>1</v>
      </c>
      <c r="E34" s="354">
        <v>2</v>
      </c>
      <c r="F34" s="354">
        <v>9</v>
      </c>
      <c r="G34" s="354">
        <v>11</v>
      </c>
      <c r="H34" s="354">
        <v>416</v>
      </c>
    </row>
    <row r="35" spans="1:8">
      <c r="A35" s="108" t="s">
        <v>261</v>
      </c>
      <c r="B35" s="108" t="s">
        <v>104</v>
      </c>
      <c r="C35" s="108" t="s">
        <v>260</v>
      </c>
      <c r="D35" s="354">
        <v>1</v>
      </c>
      <c r="E35" s="354">
        <v>6</v>
      </c>
      <c r="F35" s="354">
        <v>10</v>
      </c>
      <c r="G35" s="354">
        <v>8</v>
      </c>
      <c r="H35" s="354">
        <v>492</v>
      </c>
    </row>
    <row r="36" spans="1:8">
      <c r="A36" s="108" t="s">
        <v>262</v>
      </c>
      <c r="B36" s="108" t="s">
        <v>263</v>
      </c>
      <c r="C36" s="108" t="s">
        <v>264</v>
      </c>
      <c r="D36" s="354">
        <v>0</v>
      </c>
      <c r="E36" s="354">
        <v>3</v>
      </c>
      <c r="F36" s="354">
        <v>7</v>
      </c>
      <c r="G36" s="354">
        <v>5</v>
      </c>
      <c r="H36" s="354">
        <v>201</v>
      </c>
    </row>
    <row r="37" spans="1:8">
      <c r="A37" s="108" t="s">
        <v>261</v>
      </c>
      <c r="B37" s="108" t="s">
        <v>105</v>
      </c>
      <c r="C37" s="108" t="s">
        <v>260</v>
      </c>
      <c r="D37" s="354">
        <v>1</v>
      </c>
      <c r="E37" s="354">
        <v>6</v>
      </c>
      <c r="F37" s="354">
        <v>11</v>
      </c>
      <c r="G37" s="354">
        <v>8</v>
      </c>
      <c r="H37" s="354">
        <v>481</v>
      </c>
    </row>
    <row r="38" spans="1:8">
      <c r="A38" s="108" t="s">
        <v>261</v>
      </c>
      <c r="B38" s="108" t="s">
        <v>106</v>
      </c>
      <c r="C38" s="108" t="s">
        <v>260</v>
      </c>
      <c r="D38" s="354">
        <v>1</v>
      </c>
      <c r="E38" s="354">
        <v>4</v>
      </c>
      <c r="F38" s="354">
        <v>9</v>
      </c>
      <c r="G38" s="354">
        <v>10</v>
      </c>
      <c r="H38" s="354">
        <v>463</v>
      </c>
    </row>
    <row r="39" spans="1:8">
      <c r="A39" s="108" t="s">
        <v>261</v>
      </c>
      <c r="B39" s="108" t="s">
        <v>107</v>
      </c>
      <c r="C39" s="108" t="s">
        <v>260</v>
      </c>
      <c r="D39" s="354">
        <v>1</v>
      </c>
      <c r="E39" s="354">
        <v>5</v>
      </c>
      <c r="F39" s="354">
        <v>9</v>
      </c>
      <c r="G39" s="354">
        <v>9</v>
      </c>
      <c r="H39" s="354">
        <v>473</v>
      </c>
    </row>
    <row r="40" spans="1:8">
      <c r="A40" s="108" t="s">
        <v>261</v>
      </c>
      <c r="B40" s="108" t="s">
        <v>119</v>
      </c>
      <c r="C40" s="108" t="s">
        <v>265</v>
      </c>
      <c r="D40" s="354">
        <v>0</v>
      </c>
      <c r="E40" s="354">
        <v>2</v>
      </c>
      <c r="F40" s="354">
        <v>11</v>
      </c>
      <c r="G40" s="354">
        <v>10</v>
      </c>
      <c r="H40" s="354">
        <v>477</v>
      </c>
    </row>
    <row r="41" spans="1:8">
      <c r="A41" s="108" t="s">
        <v>261</v>
      </c>
      <c r="B41" s="108" t="s">
        <v>109</v>
      </c>
      <c r="C41" s="108" t="s">
        <v>260</v>
      </c>
      <c r="D41" s="354">
        <v>1</v>
      </c>
      <c r="E41" s="354">
        <v>6</v>
      </c>
      <c r="F41" s="354">
        <v>11</v>
      </c>
      <c r="G41" s="354">
        <v>9</v>
      </c>
      <c r="H41" s="354">
        <v>475</v>
      </c>
    </row>
    <row r="42" spans="1:8">
      <c r="A42" s="108" t="s">
        <v>261</v>
      </c>
      <c r="B42" s="108" t="s">
        <v>266</v>
      </c>
      <c r="C42" s="108" t="s">
        <v>260</v>
      </c>
      <c r="D42" s="354">
        <v>0</v>
      </c>
      <c r="E42" s="354">
        <v>1</v>
      </c>
      <c r="F42" s="354">
        <v>9</v>
      </c>
      <c r="G42" s="354">
        <v>9</v>
      </c>
      <c r="H42" s="354">
        <v>357</v>
      </c>
    </row>
    <row r="43" spans="1:8">
      <c r="A43" s="108" t="s">
        <v>261</v>
      </c>
      <c r="B43" s="108" t="s">
        <v>113</v>
      </c>
      <c r="C43" s="108" t="s">
        <v>267</v>
      </c>
      <c r="D43" s="354">
        <v>0</v>
      </c>
      <c r="E43" s="354">
        <v>7</v>
      </c>
      <c r="F43" s="354">
        <v>12</v>
      </c>
      <c r="G43" s="354">
        <v>9</v>
      </c>
      <c r="H43" s="354">
        <v>522</v>
      </c>
    </row>
    <row r="44" spans="1:8">
      <c r="A44" s="590" t="s">
        <v>268</v>
      </c>
      <c r="B44" s="591"/>
      <c r="C44" s="591"/>
      <c r="D44" s="591"/>
      <c r="E44" s="591"/>
      <c r="F44" s="591"/>
      <c r="G44" s="591"/>
      <c r="H44" s="404"/>
    </row>
    <row r="45" spans="1:8">
      <c r="A45" s="108" t="s">
        <v>269</v>
      </c>
      <c r="B45" s="108" t="s">
        <v>110</v>
      </c>
      <c r="C45" s="108" t="s">
        <v>270</v>
      </c>
      <c r="D45" s="354">
        <v>0</v>
      </c>
      <c r="E45" s="354">
        <v>8</v>
      </c>
      <c r="F45" s="354">
        <v>12</v>
      </c>
      <c r="G45" s="354">
        <v>10</v>
      </c>
      <c r="H45" s="354">
        <v>562</v>
      </c>
    </row>
    <row r="46" spans="1:8">
      <c r="A46" s="108" t="s">
        <v>271</v>
      </c>
      <c r="B46" s="108" t="s">
        <v>120</v>
      </c>
      <c r="C46" s="108" t="s">
        <v>272</v>
      </c>
      <c r="D46" s="354">
        <v>0</v>
      </c>
      <c r="E46" s="354">
        <v>0</v>
      </c>
      <c r="F46" s="354">
        <v>9</v>
      </c>
      <c r="G46" s="354">
        <v>13</v>
      </c>
      <c r="H46" s="354">
        <v>209</v>
      </c>
    </row>
    <row r="47" spans="1:8">
      <c r="A47" s="590" t="s">
        <v>273</v>
      </c>
      <c r="B47" s="591"/>
      <c r="C47" s="591"/>
      <c r="D47" s="591"/>
      <c r="E47" s="591"/>
      <c r="F47" s="591"/>
      <c r="G47" s="591"/>
      <c r="H47" s="404"/>
    </row>
    <row r="48" spans="1:8">
      <c r="A48" s="108" t="s">
        <v>274</v>
      </c>
      <c r="B48" s="108" t="s">
        <v>102</v>
      </c>
      <c r="C48" s="108" t="s">
        <v>265</v>
      </c>
      <c r="D48" s="354">
        <v>4</v>
      </c>
      <c r="E48" s="354">
        <v>10</v>
      </c>
      <c r="F48" s="354">
        <v>31</v>
      </c>
      <c r="G48" s="354">
        <v>31</v>
      </c>
      <c r="H48" s="354">
        <v>519</v>
      </c>
    </row>
    <row r="49" spans="1:13">
      <c r="A49" s="108" t="s">
        <v>275</v>
      </c>
      <c r="B49" s="108" t="s">
        <v>111</v>
      </c>
      <c r="C49" s="108" t="s">
        <v>265</v>
      </c>
      <c r="D49" s="354">
        <v>4</v>
      </c>
      <c r="E49" s="354">
        <v>3</v>
      </c>
      <c r="F49" s="354">
        <v>5</v>
      </c>
      <c r="G49" s="354">
        <v>6</v>
      </c>
      <c r="H49" s="354">
        <v>208</v>
      </c>
    </row>
    <row r="50" spans="1:13" ht="15" customHeight="1">
      <c r="A50" s="923" t="s">
        <v>276</v>
      </c>
      <c r="B50" s="923"/>
      <c r="C50" s="923"/>
      <c r="D50" s="923"/>
      <c r="E50" s="923"/>
      <c r="F50" s="923"/>
      <c r="G50" s="923"/>
      <c r="H50" s="923"/>
    </row>
    <row r="51" spans="1:13" ht="14.4" customHeight="1">
      <c r="A51" s="924" t="s">
        <v>277</v>
      </c>
      <c r="B51" s="924"/>
      <c r="C51" s="924"/>
      <c r="D51" s="924"/>
      <c r="E51" s="924"/>
      <c r="F51" s="924"/>
      <c r="G51" s="924"/>
      <c r="H51" s="924"/>
    </row>
    <row r="52" spans="1:13" ht="14.4" customHeight="1">
      <c r="A52" s="924" t="s">
        <v>278</v>
      </c>
      <c r="B52" s="924"/>
      <c r="C52" s="924"/>
      <c r="D52" s="924"/>
      <c r="E52" s="924"/>
      <c r="F52" s="924"/>
      <c r="G52" s="924"/>
      <c r="H52" s="924"/>
    </row>
    <row r="53" spans="1:13">
      <c r="A53" s="630"/>
      <c r="B53" s="630"/>
      <c r="C53" s="630"/>
      <c r="D53" s="630"/>
      <c r="E53" s="630"/>
      <c r="F53" s="630"/>
      <c r="G53" s="630"/>
      <c r="H53" s="630"/>
    </row>
    <row r="54" spans="1:13" ht="14.4" customHeight="1">
      <c r="A54" s="1" t="s">
        <v>1084</v>
      </c>
      <c r="B54" s="1"/>
      <c r="C54" s="1"/>
      <c r="D54" s="1"/>
      <c r="E54" s="1"/>
      <c r="F54" s="1"/>
      <c r="G54" s="1"/>
      <c r="H54" s="1"/>
      <c r="I54" s="1"/>
      <c r="J54" s="1"/>
      <c r="K54" s="1"/>
      <c r="L54" s="1"/>
      <c r="M54" s="1"/>
    </row>
    <row r="55" spans="1:13" ht="68.400000000000006">
      <c r="A55" s="576" t="s">
        <v>279</v>
      </c>
      <c r="B55" s="576" t="s">
        <v>251</v>
      </c>
      <c r="C55" s="576" t="s">
        <v>250</v>
      </c>
      <c r="D55" s="576" t="s">
        <v>280</v>
      </c>
      <c r="E55" s="576" t="s">
        <v>281</v>
      </c>
      <c r="F55" s="576" t="s">
        <v>282</v>
      </c>
      <c r="G55" s="576" t="s">
        <v>283</v>
      </c>
      <c r="H55" s="576" t="s">
        <v>284</v>
      </c>
      <c r="I55" s="576" t="s">
        <v>285</v>
      </c>
      <c r="J55" s="576" t="s">
        <v>286</v>
      </c>
      <c r="K55" s="576" t="s">
        <v>287</v>
      </c>
      <c r="L55" s="576" t="s">
        <v>288</v>
      </c>
      <c r="M55" s="576" t="s">
        <v>289</v>
      </c>
    </row>
    <row r="56" spans="1:13">
      <c r="A56" s="569" t="s">
        <v>258</v>
      </c>
      <c r="B56" s="569"/>
      <c r="C56" s="569"/>
      <c r="D56" s="569"/>
      <c r="E56" s="569"/>
      <c r="F56" s="569"/>
      <c r="G56" s="569"/>
      <c r="H56" s="569"/>
      <c r="I56" s="569"/>
      <c r="J56" s="569"/>
      <c r="K56" s="569"/>
      <c r="L56" s="569"/>
      <c r="M56" s="570"/>
    </row>
    <row r="57" spans="1:13" ht="39.6">
      <c r="A57" s="143" t="s">
        <v>259</v>
      </c>
      <c r="B57" s="143" t="s">
        <v>260</v>
      </c>
      <c r="C57" s="143" t="s">
        <v>100</v>
      </c>
      <c r="D57" s="143">
        <v>136</v>
      </c>
      <c r="E57" s="143" t="s">
        <v>290</v>
      </c>
      <c r="F57" s="143" t="s">
        <v>291</v>
      </c>
      <c r="G57" s="143" t="s">
        <v>292</v>
      </c>
      <c r="H57" s="143" t="s">
        <v>293</v>
      </c>
      <c r="I57" s="143" t="s">
        <v>294</v>
      </c>
      <c r="J57" s="143" t="s">
        <v>295</v>
      </c>
      <c r="K57" s="143" t="s">
        <v>296</v>
      </c>
      <c r="L57" s="143" t="s">
        <v>118</v>
      </c>
      <c r="M57" s="143" t="s">
        <v>297</v>
      </c>
    </row>
    <row r="58" spans="1:13" ht="26.4">
      <c r="A58" s="143" t="s">
        <v>261</v>
      </c>
      <c r="B58" s="143" t="s">
        <v>260</v>
      </c>
      <c r="C58" s="143" t="s">
        <v>109</v>
      </c>
      <c r="D58" s="143">
        <v>44</v>
      </c>
      <c r="E58" s="143" t="s">
        <v>290</v>
      </c>
      <c r="F58" s="143" t="s">
        <v>291</v>
      </c>
      <c r="G58" s="143" t="s">
        <v>298</v>
      </c>
      <c r="H58" s="143" t="s">
        <v>299</v>
      </c>
      <c r="I58" s="143" t="s">
        <v>300</v>
      </c>
      <c r="J58" s="143" t="s">
        <v>196</v>
      </c>
      <c r="K58" s="143" t="s">
        <v>301</v>
      </c>
      <c r="L58" s="143" t="s">
        <v>118</v>
      </c>
      <c r="M58" s="143" t="s">
        <v>297</v>
      </c>
    </row>
    <row r="59" spans="1:13">
      <c r="A59" s="925" t="s">
        <v>268</v>
      </c>
      <c r="B59" s="925"/>
      <c r="C59" s="925"/>
      <c r="D59" s="925"/>
      <c r="E59" s="925"/>
      <c r="F59" s="925"/>
      <c r="G59" s="925"/>
      <c r="H59" s="925"/>
      <c r="I59" s="925"/>
      <c r="J59" s="925"/>
      <c r="K59" s="925"/>
      <c r="L59" s="925"/>
      <c r="M59" s="925"/>
    </row>
    <row r="60" spans="1:13" ht="26.4">
      <c r="A60" s="143" t="s">
        <v>271</v>
      </c>
      <c r="B60" s="143" t="s">
        <v>272</v>
      </c>
      <c r="C60" s="143" t="s">
        <v>120</v>
      </c>
      <c r="D60" s="143">
        <v>47</v>
      </c>
      <c r="E60" s="143" t="s">
        <v>290</v>
      </c>
      <c r="F60" s="143" t="s">
        <v>291</v>
      </c>
      <c r="G60" s="567" t="s">
        <v>302</v>
      </c>
      <c r="H60" s="143" t="s">
        <v>293</v>
      </c>
      <c r="I60" s="143" t="s">
        <v>303</v>
      </c>
      <c r="J60" s="143" t="s">
        <v>295</v>
      </c>
      <c r="K60" s="143" t="s">
        <v>304</v>
      </c>
      <c r="L60" s="143" t="s">
        <v>118</v>
      </c>
      <c r="M60" s="143" t="s">
        <v>297</v>
      </c>
    </row>
    <row r="61" spans="1:13" ht="52.8">
      <c r="A61" s="143" t="s">
        <v>271</v>
      </c>
      <c r="B61" s="143" t="s">
        <v>272</v>
      </c>
      <c r="C61" s="143" t="s">
        <v>120</v>
      </c>
      <c r="D61" s="143">
        <v>47</v>
      </c>
      <c r="E61" s="143" t="s">
        <v>290</v>
      </c>
      <c r="F61" s="143" t="s">
        <v>305</v>
      </c>
      <c r="G61" s="143" t="s">
        <v>306</v>
      </c>
      <c r="H61" s="143" t="s">
        <v>293</v>
      </c>
      <c r="I61" s="143" t="s">
        <v>307</v>
      </c>
      <c r="J61" s="143" t="s">
        <v>295</v>
      </c>
      <c r="K61" s="143" t="s">
        <v>308</v>
      </c>
      <c r="L61" s="143" t="s">
        <v>118</v>
      </c>
      <c r="M61" s="143" t="s">
        <v>297</v>
      </c>
    </row>
    <row r="62" spans="1:13">
      <c r="A62" s="571" t="s">
        <v>273</v>
      </c>
      <c r="B62" s="571"/>
      <c r="C62" s="571"/>
      <c r="D62" s="571"/>
      <c r="E62" s="571"/>
      <c r="F62" s="571"/>
      <c r="G62" s="571"/>
      <c r="H62" s="571"/>
      <c r="I62" s="571"/>
      <c r="J62" s="571"/>
      <c r="K62" s="571"/>
      <c r="L62" s="571"/>
      <c r="M62" s="572"/>
    </row>
    <row r="63" spans="1:13" ht="26.4">
      <c r="A63" s="568" t="s">
        <v>274</v>
      </c>
      <c r="B63" s="568" t="s">
        <v>265</v>
      </c>
      <c r="C63" s="568" t="s">
        <v>102</v>
      </c>
      <c r="D63" s="634">
        <v>12</v>
      </c>
      <c r="E63" s="568" t="s">
        <v>290</v>
      </c>
      <c r="F63" s="568" t="s">
        <v>291</v>
      </c>
      <c r="G63" s="568" t="s">
        <v>309</v>
      </c>
      <c r="H63" s="568" t="s">
        <v>310</v>
      </c>
      <c r="I63" s="568" t="s">
        <v>118</v>
      </c>
      <c r="J63" s="568" t="s">
        <v>118</v>
      </c>
      <c r="K63" s="568" t="s">
        <v>118</v>
      </c>
      <c r="L63" s="568" t="s">
        <v>311</v>
      </c>
      <c r="M63" s="568" t="s">
        <v>297</v>
      </c>
    </row>
    <row r="64" spans="1:13">
      <c r="A64" s="926" t="s">
        <v>312</v>
      </c>
      <c r="B64" s="926"/>
      <c r="C64" s="926"/>
      <c r="D64" s="926"/>
      <c r="E64" s="926"/>
      <c r="F64" s="926"/>
      <c r="G64" s="926"/>
      <c r="H64" s="926"/>
      <c r="I64" s="926"/>
      <c r="J64" s="926"/>
      <c r="K64" s="926"/>
      <c r="L64" s="926"/>
      <c r="M64" s="926"/>
    </row>
    <row r="65" spans="1:13">
      <c r="A65" s="927" t="s">
        <v>313</v>
      </c>
      <c r="B65" s="927"/>
      <c r="C65" s="927"/>
      <c r="D65" s="927"/>
      <c r="E65" s="927"/>
      <c r="F65" s="927"/>
      <c r="G65" s="927"/>
      <c r="H65" s="927"/>
      <c r="I65" s="927"/>
      <c r="J65" s="927"/>
      <c r="K65" s="927"/>
      <c r="L65" s="927"/>
      <c r="M65" s="927"/>
    </row>
    <row r="66" spans="1:13">
      <c r="A66" s="575" t="s">
        <v>314</v>
      </c>
      <c r="B66" s="573"/>
      <c r="C66" s="573"/>
      <c r="D66" s="574"/>
      <c r="E66" s="573"/>
      <c r="F66" s="573"/>
      <c r="G66" s="573"/>
      <c r="H66" s="573"/>
      <c r="I66" s="573"/>
      <c r="J66" s="573"/>
      <c r="K66" s="573"/>
      <c r="L66" s="573"/>
      <c r="M66" s="573"/>
    </row>
    <row r="67" spans="1:13">
      <c r="A67" s="922" t="s">
        <v>315</v>
      </c>
      <c r="B67" s="922"/>
      <c r="C67" s="922"/>
      <c r="D67" s="922"/>
      <c r="E67" s="922"/>
      <c r="F67" s="922"/>
      <c r="G67" s="922"/>
      <c r="H67" s="922"/>
      <c r="I67" s="922"/>
      <c r="J67" s="922"/>
      <c r="K67" s="922"/>
      <c r="L67" s="922"/>
      <c r="M67" s="922"/>
    </row>
    <row r="68" spans="1:13" ht="22.2" customHeight="1">
      <c r="A68" s="922" t="s">
        <v>316</v>
      </c>
      <c r="B68" s="922"/>
      <c r="C68" s="922"/>
      <c r="D68" s="922"/>
      <c r="E68" s="922"/>
      <c r="F68" s="922"/>
      <c r="G68" s="922"/>
      <c r="H68" s="922"/>
      <c r="I68" s="922"/>
      <c r="J68" s="922"/>
      <c r="K68" s="922"/>
      <c r="L68" s="922"/>
      <c r="M68" s="922"/>
    </row>
    <row r="69" spans="1:13">
      <c r="A69" s="922" t="s">
        <v>317</v>
      </c>
      <c r="B69" s="922"/>
      <c r="C69" s="922"/>
      <c r="D69" s="922"/>
      <c r="E69" s="922"/>
      <c r="F69" s="922"/>
      <c r="G69" s="922"/>
      <c r="H69" s="922"/>
      <c r="I69" s="922"/>
      <c r="J69" s="922"/>
      <c r="K69" s="922"/>
      <c r="L69" s="922"/>
      <c r="M69" s="922"/>
    </row>
    <row r="70" spans="1:13">
      <c r="A70" s="632"/>
      <c r="B70" s="632"/>
      <c r="C70" s="632"/>
      <c r="D70" s="632"/>
      <c r="E70" s="632"/>
      <c r="F70" s="632"/>
      <c r="G70" s="632"/>
      <c r="H70" s="632"/>
      <c r="I70" s="632"/>
      <c r="J70" s="632"/>
      <c r="K70" s="632"/>
      <c r="L70" s="632"/>
      <c r="M70" s="632"/>
    </row>
    <row r="71" spans="1:13">
      <c r="A71" s="632"/>
      <c r="B71" s="632"/>
      <c r="C71" s="632"/>
      <c r="D71" s="632"/>
      <c r="E71" s="632"/>
      <c r="F71" s="632"/>
      <c r="G71" s="632"/>
      <c r="H71" s="632"/>
      <c r="I71" s="632"/>
      <c r="J71" s="632"/>
      <c r="K71" s="632"/>
      <c r="L71" s="632"/>
      <c r="M71" s="632"/>
    </row>
    <row r="72" spans="1:13" ht="22.95" customHeight="1">
      <c r="A72" s="632"/>
      <c r="B72" s="632"/>
      <c r="C72" s="632"/>
      <c r="D72" s="632"/>
      <c r="E72" s="632"/>
      <c r="F72" s="632"/>
      <c r="G72" s="632"/>
      <c r="H72" s="632"/>
      <c r="I72" s="632"/>
      <c r="J72" s="632"/>
      <c r="K72" s="632"/>
      <c r="L72" s="632"/>
      <c r="M72" s="632"/>
    </row>
    <row r="73" spans="1:13" ht="23.4" customHeight="1">
      <c r="A73" s="632"/>
      <c r="B73" s="632"/>
      <c r="C73" s="632"/>
      <c r="D73" s="632"/>
      <c r="E73" s="632"/>
      <c r="F73" s="632"/>
      <c r="G73" s="632"/>
      <c r="H73" s="632"/>
      <c r="I73" s="632"/>
      <c r="J73" s="632"/>
      <c r="K73" s="632"/>
      <c r="L73" s="632"/>
      <c r="M73" s="632"/>
    </row>
    <row r="74" spans="1:13">
      <c r="A74" s="632"/>
      <c r="B74" s="632"/>
      <c r="C74" s="632"/>
      <c r="D74" s="632"/>
      <c r="E74" s="632"/>
      <c r="F74" s="632"/>
      <c r="G74" s="632"/>
      <c r="H74" s="632"/>
      <c r="I74" s="632"/>
      <c r="J74" s="632"/>
      <c r="K74" s="632"/>
      <c r="L74" s="632"/>
      <c r="M74" s="632"/>
    </row>
    <row r="75" spans="1:13">
      <c r="A75" s="632"/>
      <c r="B75" s="632"/>
      <c r="C75" s="632"/>
      <c r="D75" s="632"/>
      <c r="E75" s="632"/>
      <c r="F75" s="632"/>
      <c r="G75" s="632"/>
      <c r="H75" s="632"/>
      <c r="I75" s="632"/>
      <c r="J75" s="632"/>
      <c r="K75" s="632"/>
      <c r="L75" s="632"/>
      <c r="M75" s="632"/>
    </row>
    <row r="76" spans="1:13">
      <c r="A76" s="632"/>
      <c r="B76" s="632"/>
      <c r="C76" s="632"/>
      <c r="D76" s="632"/>
      <c r="E76" s="632"/>
      <c r="F76" s="632"/>
      <c r="G76" s="632"/>
      <c r="H76" s="632"/>
      <c r="I76" s="632"/>
      <c r="J76" s="632"/>
      <c r="K76" s="632"/>
      <c r="L76" s="632"/>
      <c r="M76" s="632"/>
    </row>
    <row r="77" spans="1:13">
      <c r="A77" s="632"/>
      <c r="B77" s="632"/>
      <c r="C77" s="632"/>
      <c r="D77" s="632"/>
      <c r="E77" s="632"/>
      <c r="F77" s="632"/>
      <c r="G77" s="632"/>
      <c r="H77" s="632"/>
      <c r="I77" s="632"/>
      <c r="J77" s="632"/>
      <c r="K77" s="632"/>
      <c r="L77" s="632"/>
      <c r="M77" s="632"/>
    </row>
    <row r="78" spans="1:13">
      <c r="A78" s="632"/>
      <c r="B78" s="632"/>
      <c r="C78" s="632"/>
      <c r="D78" s="632"/>
      <c r="E78" s="632"/>
      <c r="F78" s="632"/>
      <c r="G78" s="632"/>
      <c r="H78" s="632"/>
      <c r="I78" s="632"/>
      <c r="J78" s="632"/>
      <c r="K78" s="632"/>
      <c r="L78" s="632"/>
      <c r="M78" s="632"/>
    </row>
    <row r="79" spans="1:13">
      <c r="A79" s="632"/>
      <c r="B79" s="632"/>
      <c r="C79" s="632"/>
      <c r="D79" s="632"/>
      <c r="E79" s="632"/>
      <c r="F79" s="632"/>
      <c r="G79" s="632"/>
      <c r="H79" s="632"/>
      <c r="I79" s="632"/>
      <c r="J79" s="632"/>
      <c r="K79" s="632"/>
      <c r="L79" s="632"/>
      <c r="M79" s="632"/>
    </row>
    <row r="80" spans="1:13">
      <c r="A80" s="632"/>
      <c r="B80" s="632"/>
      <c r="C80" s="632"/>
      <c r="D80" s="632"/>
      <c r="E80" s="632"/>
      <c r="F80" s="632"/>
      <c r="G80" s="632"/>
      <c r="H80" s="632"/>
      <c r="I80" s="632"/>
      <c r="J80" s="632"/>
      <c r="K80" s="632"/>
      <c r="L80" s="632"/>
      <c r="M80" s="632"/>
    </row>
  </sheetData>
  <sheetProtection algorithmName="SHA-512" hashValue="BxbfPpUhEH707rGeR+kxyDRVEN4Ca4fc0M/2QlfO+55qRLUgGMzy077GdETkXfo0ZGBk55cHcSvPRVadw/tI6Q==" saltValue="ySvFQoER6mpaJh0aNP3R3w==" spinCount="100000" sheet="1" objects="1" scenarios="1"/>
  <mergeCells count="18">
    <mergeCell ref="A19:H19"/>
    <mergeCell ref="A21:H21"/>
    <mergeCell ref="A22:G22"/>
    <mergeCell ref="A31:A32"/>
    <mergeCell ref="B31:B32"/>
    <mergeCell ref="C31:C32"/>
    <mergeCell ref="D31:H31"/>
    <mergeCell ref="A28:H28"/>
    <mergeCell ref="A20:H20"/>
    <mergeCell ref="A67:M67"/>
    <mergeCell ref="A68:M68"/>
    <mergeCell ref="A69:M69"/>
    <mergeCell ref="A50:H50"/>
    <mergeCell ref="A51:H51"/>
    <mergeCell ref="A52:H52"/>
    <mergeCell ref="A59:M59"/>
    <mergeCell ref="A64:M64"/>
    <mergeCell ref="A65:M6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E2ED8-140B-4E69-8FE8-86EF4FC1D145}">
  <dimension ref="A7:L115"/>
  <sheetViews>
    <sheetView showGridLines="0" topLeftCell="A72" zoomScale="110" zoomScaleNormal="110" workbookViewId="0">
      <selection activeCell="A7" sqref="A7:XFD7"/>
    </sheetView>
  </sheetViews>
  <sheetFormatPr defaultColWidth="8.6640625" defaultRowHeight="14.4"/>
  <cols>
    <col min="1" max="1" width="36.44140625" customWidth="1"/>
    <col min="2" max="8" width="15.5546875" customWidth="1"/>
    <col min="9" max="9" width="11.5546875" bestFit="1" customWidth="1"/>
    <col min="10" max="10" width="14" customWidth="1"/>
    <col min="11" max="11" width="14.44140625" customWidth="1"/>
    <col min="12" max="12" width="12.6640625" bestFit="1" customWidth="1"/>
  </cols>
  <sheetData>
    <row r="7" spans="1:8" ht="21">
      <c r="A7" s="7" t="s">
        <v>1071</v>
      </c>
      <c r="B7" s="7"/>
      <c r="C7" s="7"/>
    </row>
    <row r="8" spans="1:8" ht="15" thickBot="1"/>
    <row r="9" spans="1:8" ht="18.600000000000001" thickTop="1" thickBot="1">
      <c r="A9" s="289" t="s">
        <v>48</v>
      </c>
      <c r="B9" s="289"/>
      <c r="C9" s="289"/>
      <c r="D9" s="288"/>
      <c r="E9" s="288"/>
      <c r="F9" s="288"/>
      <c r="G9" s="288"/>
      <c r="H9" s="288"/>
    </row>
    <row r="10" spans="1:8" ht="18" thickTop="1">
      <c r="A10" s="18"/>
      <c r="B10" s="18"/>
      <c r="C10" s="18"/>
      <c r="D10" s="17"/>
      <c r="E10" s="17"/>
      <c r="F10" s="17"/>
      <c r="G10" s="17"/>
      <c r="H10" s="17"/>
    </row>
    <row r="11" spans="1:8" ht="15.6">
      <c r="A11" s="1" t="s">
        <v>49</v>
      </c>
      <c r="B11" s="1"/>
      <c r="C11" s="1"/>
    </row>
    <row r="12" spans="1:8">
      <c r="A12" s="106" t="s">
        <v>50</v>
      </c>
      <c r="B12" s="92">
        <v>2022</v>
      </c>
      <c r="C12" s="92">
        <v>2021</v>
      </c>
      <c r="D12" s="92">
        <v>2020</v>
      </c>
      <c r="E12" s="92">
        <v>2019</v>
      </c>
      <c r="F12" s="87">
        <v>2018</v>
      </c>
      <c r="G12" s="48">
        <v>2017</v>
      </c>
      <c r="H12" s="48">
        <v>2016</v>
      </c>
    </row>
    <row r="13" spans="1:8">
      <c r="A13" s="609" t="s">
        <v>51</v>
      </c>
      <c r="B13" s="799">
        <v>17278</v>
      </c>
      <c r="C13" s="795">
        <v>16332</v>
      </c>
      <c r="D13" s="83">
        <v>14903</v>
      </c>
      <c r="E13" s="83">
        <v>17296</v>
      </c>
      <c r="F13" s="83">
        <v>17572</v>
      </c>
      <c r="G13" s="203">
        <v>16287</v>
      </c>
      <c r="H13" s="83">
        <v>15141</v>
      </c>
    </row>
    <row r="14" spans="1:8">
      <c r="A14" s="609" t="s">
        <v>52</v>
      </c>
      <c r="B14" s="761">
        <v>304</v>
      </c>
      <c r="C14" s="796">
        <v>284</v>
      </c>
      <c r="D14" s="83">
        <v>283</v>
      </c>
      <c r="E14" s="366">
        <v>316</v>
      </c>
      <c r="F14" s="324">
        <v>304</v>
      </c>
      <c r="G14" s="313">
        <v>275</v>
      </c>
      <c r="H14" s="324">
        <v>264</v>
      </c>
    </row>
    <row r="15" spans="1:8">
      <c r="A15" s="609" t="s">
        <v>53</v>
      </c>
      <c r="B15" s="799">
        <v>1980</v>
      </c>
      <c r="C15" s="795">
        <v>2623</v>
      </c>
      <c r="D15" s="83">
        <v>2820</v>
      </c>
      <c r="E15" s="83">
        <v>2972</v>
      </c>
      <c r="F15" s="83">
        <v>2435</v>
      </c>
      <c r="G15" s="203">
        <v>3720</v>
      </c>
      <c r="H15" s="83">
        <v>3420</v>
      </c>
    </row>
    <row r="16" spans="1:8">
      <c r="A16" s="609" t="s">
        <v>54</v>
      </c>
      <c r="B16" s="799">
        <v>7566</v>
      </c>
      <c r="C16" s="795">
        <v>8215</v>
      </c>
      <c r="D16" s="83">
        <v>7475</v>
      </c>
      <c r="E16" s="409">
        <v>8519</v>
      </c>
      <c r="F16" s="200">
        <v>7922</v>
      </c>
      <c r="G16" s="83">
        <v>7851</v>
      </c>
      <c r="H16" s="83">
        <v>7744</v>
      </c>
    </row>
    <row r="17" spans="1:12" ht="15" customHeight="1">
      <c r="A17" s="208" t="s">
        <v>55</v>
      </c>
      <c r="B17" s="761">
        <v>278</v>
      </c>
      <c r="C17" s="797">
        <v>387</v>
      </c>
      <c r="D17" s="83">
        <v>422</v>
      </c>
      <c r="E17" s="83">
        <v>405</v>
      </c>
      <c r="F17" s="29">
        <v>361</v>
      </c>
      <c r="G17" s="313">
        <v>424</v>
      </c>
      <c r="H17" s="324">
        <v>455</v>
      </c>
    </row>
    <row r="18" spans="1:12">
      <c r="A18" s="609" t="s">
        <v>56</v>
      </c>
      <c r="B18" s="761">
        <v>573</v>
      </c>
      <c r="C18" s="796">
        <v>621</v>
      </c>
      <c r="D18" s="83">
        <v>757</v>
      </c>
      <c r="E18" s="83">
        <v>747</v>
      </c>
      <c r="F18" s="29">
        <v>752</v>
      </c>
      <c r="G18" s="313">
        <v>869</v>
      </c>
      <c r="H18" s="618">
        <v>863</v>
      </c>
    </row>
    <row r="19" spans="1:12">
      <c r="A19" s="609" t="s">
        <v>57</v>
      </c>
      <c r="B19" s="799">
        <v>12010</v>
      </c>
      <c r="C19" s="795">
        <v>13917</v>
      </c>
      <c r="D19" s="83">
        <v>14106</v>
      </c>
      <c r="E19" s="83">
        <v>13958</v>
      </c>
      <c r="F19" s="200">
        <v>14523</v>
      </c>
      <c r="G19" s="203">
        <v>14473</v>
      </c>
      <c r="H19" s="83">
        <v>14651</v>
      </c>
    </row>
    <row r="20" spans="1:12">
      <c r="A20" s="85" t="s">
        <v>58</v>
      </c>
      <c r="B20" s="800">
        <v>39989</v>
      </c>
      <c r="C20" s="798">
        <v>42379</v>
      </c>
      <c r="D20" s="619">
        <v>40766</v>
      </c>
      <c r="E20" s="620">
        <v>44213</v>
      </c>
      <c r="F20" s="621">
        <v>43869</v>
      </c>
      <c r="G20" s="622">
        <v>43899</v>
      </c>
      <c r="H20" s="623">
        <v>42538</v>
      </c>
    </row>
    <row r="21" spans="1:12">
      <c r="A21" s="91" t="s">
        <v>59</v>
      </c>
      <c r="B21" s="624"/>
      <c r="C21" s="624"/>
      <c r="D21" s="624"/>
      <c r="E21" s="624"/>
      <c r="F21" s="624"/>
      <c r="G21" s="624"/>
      <c r="H21" s="624"/>
    </row>
    <row r="22" spans="1:12">
      <c r="A22" s="91"/>
      <c r="B22" s="459"/>
      <c r="C22" s="459"/>
      <c r="D22" s="459"/>
      <c r="E22" s="459"/>
      <c r="F22" s="459"/>
      <c r="G22" s="459"/>
      <c r="H22" s="459"/>
    </row>
    <row r="23" spans="1:12" ht="16.2">
      <c r="A23" s="4" t="s">
        <v>1189</v>
      </c>
      <c r="B23" s="4"/>
      <c r="C23" s="4"/>
      <c r="D23" s="4"/>
      <c r="E23" s="4"/>
      <c r="F23" s="4"/>
      <c r="G23" s="4"/>
    </row>
    <row r="24" spans="1:12" ht="15.6">
      <c r="A24" s="106" t="s">
        <v>60</v>
      </c>
      <c r="B24" s="92">
        <v>2022</v>
      </c>
      <c r="C24" s="92">
        <v>2021</v>
      </c>
      <c r="D24" s="92">
        <v>2020</v>
      </c>
      <c r="E24" s="92">
        <v>2019</v>
      </c>
      <c r="F24" s="87">
        <v>2018</v>
      </c>
      <c r="G24" s="87">
        <v>2017</v>
      </c>
      <c r="H24" s="92">
        <v>2016</v>
      </c>
    </row>
    <row r="25" spans="1:12">
      <c r="A25" s="609" t="s">
        <v>51</v>
      </c>
      <c r="B25" s="808">
        <v>1253</v>
      </c>
      <c r="C25" s="801">
        <v>1185</v>
      </c>
      <c r="D25" s="384">
        <v>1081</v>
      </c>
      <c r="E25" s="411">
        <v>1253</v>
      </c>
      <c r="F25" s="411">
        <v>1272</v>
      </c>
      <c r="G25" s="411">
        <v>1179</v>
      </c>
      <c r="H25" s="808">
        <v>1094</v>
      </c>
      <c r="J25" s="380"/>
    </row>
    <row r="26" spans="1:12">
      <c r="A26" s="412" t="s">
        <v>52</v>
      </c>
      <c r="B26" s="411">
        <v>20</v>
      </c>
      <c r="C26" s="412">
        <v>19</v>
      </c>
      <c r="D26" s="413">
        <v>19</v>
      </c>
      <c r="E26" s="413">
        <v>21</v>
      </c>
      <c r="F26" s="413">
        <v>20</v>
      </c>
      <c r="G26" s="413">
        <v>19</v>
      </c>
      <c r="H26" s="413">
        <v>18</v>
      </c>
      <c r="J26" s="380"/>
    </row>
    <row r="27" spans="1:12">
      <c r="A27" s="412" t="s">
        <v>53</v>
      </c>
      <c r="B27" s="411">
        <v>191</v>
      </c>
      <c r="C27" s="412">
        <v>257</v>
      </c>
      <c r="D27" s="413">
        <v>274</v>
      </c>
      <c r="E27" s="413">
        <v>285</v>
      </c>
      <c r="F27" s="413">
        <v>233</v>
      </c>
      <c r="G27" s="413">
        <v>359</v>
      </c>
      <c r="H27" s="413">
        <v>324</v>
      </c>
    </row>
    <row r="28" spans="1:12">
      <c r="A28" s="412" t="s">
        <v>54</v>
      </c>
      <c r="B28" s="411">
        <v>380</v>
      </c>
      <c r="C28" s="412">
        <v>413</v>
      </c>
      <c r="D28" s="413">
        <v>376</v>
      </c>
      <c r="E28" s="413">
        <v>429</v>
      </c>
      <c r="F28" s="413">
        <v>399</v>
      </c>
      <c r="G28" s="413">
        <v>395</v>
      </c>
      <c r="H28" s="413">
        <v>390</v>
      </c>
    </row>
    <row r="29" spans="1:12">
      <c r="A29" s="412" t="s">
        <v>61</v>
      </c>
      <c r="B29" s="411">
        <v>31</v>
      </c>
      <c r="C29" s="412">
        <v>43</v>
      </c>
      <c r="D29" s="413">
        <v>47</v>
      </c>
      <c r="E29" s="413">
        <v>45</v>
      </c>
      <c r="F29" s="413">
        <v>40</v>
      </c>
      <c r="G29" s="413">
        <v>47</v>
      </c>
      <c r="H29" s="413">
        <v>51</v>
      </c>
    </row>
    <row r="30" spans="1:12">
      <c r="A30" s="412" t="s">
        <v>56</v>
      </c>
      <c r="B30" s="411">
        <v>64</v>
      </c>
      <c r="C30" s="412">
        <v>73</v>
      </c>
      <c r="D30" s="413">
        <v>85</v>
      </c>
      <c r="E30" s="413">
        <v>84</v>
      </c>
      <c r="F30" s="413">
        <v>78</v>
      </c>
      <c r="G30" s="413">
        <v>97</v>
      </c>
      <c r="H30" s="413">
        <v>97</v>
      </c>
    </row>
    <row r="31" spans="1:12">
      <c r="A31" s="412" t="s">
        <v>62</v>
      </c>
      <c r="B31" s="411">
        <v>794</v>
      </c>
      <c r="C31" s="413">
        <v>861</v>
      </c>
      <c r="D31" s="413">
        <v>757</v>
      </c>
      <c r="E31" s="413">
        <v>895</v>
      </c>
      <c r="F31" s="413">
        <v>892</v>
      </c>
      <c r="G31" s="812">
        <v>926</v>
      </c>
      <c r="H31" s="812">
        <v>908</v>
      </c>
    </row>
    <row r="32" spans="1:12" ht="15.6">
      <c r="A32" s="412" t="s">
        <v>57</v>
      </c>
      <c r="B32" s="411">
        <v>117</v>
      </c>
      <c r="C32" s="413" t="s">
        <v>1191</v>
      </c>
      <c r="D32" s="413" t="s">
        <v>1221</v>
      </c>
      <c r="E32" s="413" t="s">
        <v>1222</v>
      </c>
      <c r="F32" s="413" t="s">
        <v>63</v>
      </c>
      <c r="G32" s="413" t="s">
        <v>1223</v>
      </c>
      <c r="H32" s="813">
        <v>372</v>
      </c>
      <c r="K32" s="625"/>
      <c r="L32" s="625"/>
    </row>
    <row r="33" spans="1:11" ht="15.6">
      <c r="A33" s="610" t="s">
        <v>58</v>
      </c>
      <c r="B33" s="814">
        <v>2850</v>
      </c>
      <c r="C33" s="414" t="s">
        <v>1224</v>
      </c>
      <c r="D33" s="414" t="s">
        <v>1225</v>
      </c>
      <c r="E33" s="414" t="s">
        <v>1226</v>
      </c>
      <c r="F33" s="414" t="s">
        <v>1227</v>
      </c>
      <c r="G33" s="814" t="s">
        <v>1228</v>
      </c>
      <c r="H33" s="414">
        <v>3254</v>
      </c>
      <c r="K33" s="215"/>
    </row>
    <row r="34" spans="1:11" s="415" customFormat="1">
      <c r="A34" s="938" t="s">
        <v>64</v>
      </c>
      <c r="B34" s="938"/>
      <c r="C34" s="938"/>
      <c r="D34" s="938"/>
      <c r="E34" s="938"/>
      <c r="F34" s="938"/>
      <c r="G34" s="938"/>
      <c r="H34" s="938"/>
      <c r="I34" s="938"/>
    </row>
    <row r="35" spans="1:11" s="415" customFormat="1" ht="23.7" customHeight="1">
      <c r="A35" s="924" t="s">
        <v>65</v>
      </c>
      <c r="B35" s="924"/>
      <c r="C35" s="924"/>
      <c r="D35" s="924"/>
      <c r="E35" s="924"/>
      <c r="F35" s="924"/>
      <c r="G35" s="924"/>
      <c r="H35" s="924"/>
      <c r="I35" s="924"/>
      <c r="J35" s="339"/>
    </row>
    <row r="36" spans="1:11" s="415" customFormat="1" ht="14.7" customHeight="1">
      <c r="A36" s="924" t="s">
        <v>66</v>
      </c>
      <c r="B36" s="924"/>
      <c r="C36" s="924"/>
      <c r="D36" s="924"/>
      <c r="E36" s="924"/>
      <c r="F36" s="924"/>
      <c r="G36" s="924"/>
      <c r="H36" s="924"/>
      <c r="I36" s="924"/>
      <c r="J36" s="339"/>
    </row>
    <row r="37" spans="1:11" s="415" customFormat="1" ht="14.7" customHeight="1">
      <c r="A37" s="939" t="s">
        <v>67</v>
      </c>
      <c r="B37" s="939"/>
      <c r="C37" s="939"/>
      <c r="D37" s="939"/>
      <c r="E37" s="939"/>
      <c r="F37" s="939"/>
      <c r="G37" s="939"/>
      <c r="H37" s="939"/>
      <c r="I37" s="939"/>
      <c r="J37" s="339"/>
    </row>
    <row r="38" spans="1:11" s="415" customFormat="1">
      <c r="A38" s="91" t="s">
        <v>1246</v>
      </c>
      <c r="B38" s="91"/>
      <c r="C38" s="91"/>
      <c r="D38" s="91"/>
      <c r="E38" s="91"/>
      <c r="F38" s="91"/>
      <c r="G38" s="91"/>
      <c r="H38" s="91"/>
      <c r="I38" s="91"/>
      <c r="J38" s="339"/>
    </row>
    <row r="39" spans="1:11">
      <c r="D39" s="212"/>
      <c r="E39" s="213"/>
      <c r="F39" s="213"/>
      <c r="G39" s="213"/>
      <c r="H39" s="213"/>
    </row>
    <row r="40" spans="1:11" ht="16.8">
      <c r="A40" s="66" t="s">
        <v>1190</v>
      </c>
      <c r="B40" s="66"/>
      <c r="C40" s="66"/>
      <c r="D40" s="214"/>
      <c r="E40" s="214"/>
      <c r="F40" s="214"/>
      <c r="G40" s="214"/>
      <c r="H40" s="67"/>
    </row>
    <row r="41" spans="1:11">
      <c r="A41" s="210"/>
      <c r="B41" s="92">
        <v>2022</v>
      </c>
      <c r="C41" s="92">
        <v>2021</v>
      </c>
      <c r="D41" s="80">
        <v>2020</v>
      </c>
      <c r="E41" s="80">
        <v>2019</v>
      </c>
      <c r="F41" s="80">
        <v>2018</v>
      </c>
      <c r="G41" s="50">
        <v>2017</v>
      </c>
      <c r="H41" s="52">
        <v>2016</v>
      </c>
    </row>
    <row r="42" spans="1:11" ht="15" customHeight="1">
      <c r="A42" s="416" t="s">
        <v>68</v>
      </c>
      <c r="B42" s="417">
        <v>2733</v>
      </c>
      <c r="C42" s="109">
        <v>2851</v>
      </c>
      <c r="D42" s="109">
        <v>2639</v>
      </c>
      <c r="E42" s="109" t="s">
        <v>1233</v>
      </c>
      <c r="F42" s="384" t="s">
        <v>1234</v>
      </c>
      <c r="G42" s="384">
        <v>3022</v>
      </c>
      <c r="H42" s="384">
        <v>2882</v>
      </c>
    </row>
    <row r="43" spans="1:11" ht="15.6">
      <c r="A43" s="416" t="s">
        <v>69</v>
      </c>
      <c r="B43" s="418">
        <v>117</v>
      </c>
      <c r="C43" s="419" t="s">
        <v>1235</v>
      </c>
      <c r="D43" s="419" t="s">
        <v>1236</v>
      </c>
      <c r="E43" s="419" t="s">
        <v>1237</v>
      </c>
      <c r="F43" s="384" t="s">
        <v>1238</v>
      </c>
      <c r="G43" s="627" t="s">
        <v>1239</v>
      </c>
      <c r="H43" s="626">
        <v>372</v>
      </c>
    </row>
    <row r="44" spans="1:11" ht="15.6">
      <c r="A44" s="416" t="s">
        <v>70</v>
      </c>
      <c r="B44" s="417">
        <v>2850</v>
      </c>
      <c r="C44" s="109" t="s">
        <v>1240</v>
      </c>
      <c r="D44" s="109" t="s">
        <v>1241</v>
      </c>
      <c r="E44" s="109">
        <v>3310</v>
      </c>
      <c r="F44" s="109" t="s">
        <v>1242</v>
      </c>
      <c r="G44" s="627" t="s">
        <v>1243</v>
      </c>
      <c r="H44" s="384">
        <v>3254</v>
      </c>
      <c r="J44" s="189"/>
    </row>
    <row r="45" spans="1:11" ht="29.25" customHeight="1">
      <c r="A45" s="416" t="s">
        <v>71</v>
      </c>
      <c r="B45" s="231">
        <v>65000</v>
      </c>
      <c r="C45" s="231">
        <v>69000</v>
      </c>
      <c r="D45" s="420">
        <v>64000</v>
      </c>
      <c r="E45" s="420">
        <v>73000</v>
      </c>
      <c r="F45" s="384">
        <v>76000</v>
      </c>
      <c r="G45" s="384">
        <v>78438</v>
      </c>
      <c r="H45" s="384">
        <v>79053</v>
      </c>
    </row>
    <row r="46" spans="1:11" ht="14.7" customHeight="1">
      <c r="A46" s="3" t="s">
        <v>72</v>
      </c>
      <c r="B46" s="3"/>
      <c r="C46" s="3"/>
      <c r="D46" s="3"/>
      <c r="E46" s="409"/>
      <c r="F46" s="421"/>
      <c r="G46" s="486"/>
      <c r="H46" s="422"/>
    </row>
    <row r="47" spans="1:11" ht="14.7" customHeight="1">
      <c r="A47" s="924" t="s">
        <v>73</v>
      </c>
      <c r="B47" s="924"/>
      <c r="C47" s="924"/>
      <c r="D47" s="924"/>
      <c r="E47" s="924"/>
      <c r="F47" s="924"/>
      <c r="G47" s="924"/>
      <c r="H47" s="924"/>
      <c r="I47" s="924"/>
    </row>
    <row r="48" spans="1:11" ht="14.7" customHeight="1">
      <c r="A48" s="3" t="s">
        <v>1244</v>
      </c>
      <c r="B48" s="3"/>
      <c r="C48" s="3"/>
      <c r="D48" s="3"/>
    </row>
    <row r="49" spans="1:8" ht="14.7" customHeight="1">
      <c r="A49" s="91" t="s">
        <v>1245</v>
      </c>
      <c r="B49" s="3"/>
      <c r="C49" s="3"/>
      <c r="D49" s="3"/>
    </row>
    <row r="50" spans="1:8">
      <c r="A50" s="91"/>
      <c r="B50" s="91"/>
      <c r="C50" s="91"/>
      <c r="D50" s="423"/>
    </row>
    <row r="51" spans="1:8">
      <c r="A51" s="14" t="s">
        <v>74</v>
      </c>
      <c r="B51" s="14"/>
      <c r="C51" s="14"/>
      <c r="D51" s="216"/>
      <c r="E51" s="216"/>
      <c r="F51" s="216"/>
      <c r="G51" s="216"/>
    </row>
    <row r="52" spans="1:8">
      <c r="A52" s="217"/>
      <c r="B52" s="65">
        <v>2022</v>
      </c>
      <c r="C52" s="50">
        <v>2021</v>
      </c>
      <c r="D52" s="50">
        <v>2020</v>
      </c>
      <c r="E52" s="50">
        <v>2019</v>
      </c>
      <c r="F52" s="50">
        <v>2018</v>
      </c>
      <c r="G52" s="50">
        <v>2017</v>
      </c>
      <c r="H52" s="52">
        <v>2016</v>
      </c>
    </row>
    <row r="53" spans="1:8" ht="27">
      <c r="A53" s="211" t="s">
        <v>75</v>
      </c>
      <c r="B53" s="419" t="s">
        <v>1229</v>
      </c>
      <c r="C53" s="133">
        <v>549</v>
      </c>
      <c r="D53" s="133">
        <v>414</v>
      </c>
      <c r="E53" s="133">
        <v>297</v>
      </c>
      <c r="F53" s="133">
        <v>289</v>
      </c>
      <c r="G53" s="133">
        <v>281</v>
      </c>
      <c r="H53" s="218">
        <v>217</v>
      </c>
    </row>
    <row r="54" spans="1:8">
      <c r="A54" s="3" t="s">
        <v>1230</v>
      </c>
      <c r="B54" s="358"/>
      <c r="C54" s="221"/>
      <c r="D54" s="221"/>
      <c r="E54" s="221"/>
      <c r="F54" s="221"/>
      <c r="G54" s="221"/>
      <c r="H54" s="811"/>
    </row>
    <row r="55" spans="1:8">
      <c r="D55" s="212"/>
      <c r="E55" s="213"/>
      <c r="F55" s="213"/>
      <c r="G55" s="213"/>
      <c r="H55" s="213"/>
    </row>
    <row r="56" spans="1:8">
      <c r="A56" s="520" t="s">
        <v>76</v>
      </c>
      <c r="B56" s="1"/>
      <c r="C56" s="1"/>
    </row>
    <row r="57" spans="1:8" ht="15" customHeight="1">
      <c r="A57" s="64" t="s">
        <v>77</v>
      </c>
      <c r="B57" s="92">
        <v>2022</v>
      </c>
      <c r="C57" s="92">
        <v>2021</v>
      </c>
      <c r="D57" s="71">
        <v>2020</v>
      </c>
      <c r="E57" s="71">
        <v>2019</v>
      </c>
      <c r="F57" s="71">
        <v>2018</v>
      </c>
      <c r="G57" s="71">
        <v>2017</v>
      </c>
      <c r="H57" s="65">
        <v>2016</v>
      </c>
    </row>
    <row r="58" spans="1:8" ht="26.4">
      <c r="A58" s="81" t="s">
        <v>78</v>
      </c>
      <c r="B58" s="311">
        <v>0.88</v>
      </c>
      <c r="C58" s="311">
        <v>0.77</v>
      </c>
      <c r="D58" s="313">
        <v>0.82</v>
      </c>
      <c r="E58" s="424">
        <v>0.8</v>
      </c>
      <c r="F58" s="313">
        <v>0.78</v>
      </c>
      <c r="G58" s="313">
        <v>0.73</v>
      </c>
      <c r="H58" s="313">
        <v>0.65</v>
      </c>
    </row>
    <row r="59" spans="1:8" ht="28.8">
      <c r="A59" s="136" t="s">
        <v>79</v>
      </c>
      <c r="B59" s="692">
        <v>0.09</v>
      </c>
      <c r="C59" s="311">
        <v>0.08</v>
      </c>
      <c r="D59" s="313">
        <v>0.08</v>
      </c>
      <c r="E59" s="313">
        <v>0.08</v>
      </c>
      <c r="F59" s="424">
        <v>7.8E-2</v>
      </c>
      <c r="G59" s="628">
        <v>7.8E-2</v>
      </c>
      <c r="H59" s="628">
        <v>7.0999999999999994E-2</v>
      </c>
    </row>
    <row r="60" spans="1:8">
      <c r="A60" s="938" t="s">
        <v>80</v>
      </c>
      <c r="B60" s="938"/>
      <c r="C60" s="938"/>
      <c r="D60" s="938"/>
      <c r="E60" s="938"/>
      <c r="F60" s="938"/>
      <c r="G60" s="938"/>
      <c r="H60" s="938"/>
    </row>
    <row r="61" spans="1:8">
      <c r="A61" s="219"/>
      <c r="B61" s="219"/>
      <c r="C61" s="219"/>
      <c r="D61" s="220"/>
      <c r="E61" s="220"/>
      <c r="F61" s="220"/>
      <c r="G61" s="220"/>
    </row>
    <row r="62" spans="1:8">
      <c r="A62" s="520" t="s">
        <v>81</v>
      </c>
      <c r="B62" s="1"/>
      <c r="C62" s="1"/>
    </row>
    <row r="63" spans="1:8">
      <c r="A63" s="64" t="s">
        <v>77</v>
      </c>
      <c r="B63" s="92">
        <v>2022</v>
      </c>
      <c r="C63" s="92">
        <v>2021</v>
      </c>
      <c r="D63" s="87">
        <v>2020</v>
      </c>
      <c r="E63" s="87">
        <v>2019</v>
      </c>
      <c r="F63" s="87">
        <v>2018</v>
      </c>
      <c r="G63" s="87">
        <v>2017</v>
      </c>
      <c r="H63" s="92">
        <v>2016</v>
      </c>
    </row>
    <row r="64" spans="1:8" ht="26.4">
      <c r="A64" s="208" t="s">
        <v>82</v>
      </c>
      <c r="B64" s="815">
        <v>52.9</v>
      </c>
      <c r="C64" s="82">
        <v>48.92</v>
      </c>
      <c r="D64" s="82">
        <v>47.93</v>
      </c>
      <c r="E64" s="82">
        <v>46.47</v>
      </c>
      <c r="F64" s="82">
        <v>48.83</v>
      </c>
      <c r="G64" s="82">
        <v>50.46</v>
      </c>
      <c r="H64" s="82">
        <v>43.72</v>
      </c>
    </row>
    <row r="65" spans="1:8" ht="28.8">
      <c r="A65" s="208" t="s">
        <v>83</v>
      </c>
      <c r="B65" s="208">
        <v>2.08</v>
      </c>
      <c r="C65" s="82" t="s">
        <v>1231</v>
      </c>
      <c r="D65" s="82" t="s">
        <v>1232</v>
      </c>
      <c r="E65" s="82">
        <v>2.58</v>
      </c>
      <c r="F65" s="82">
        <v>2.86</v>
      </c>
      <c r="G65" s="629">
        <v>2.71</v>
      </c>
      <c r="H65" s="629">
        <v>2.67</v>
      </c>
    </row>
    <row r="66" spans="1:8">
      <c r="A66" s="940" t="s">
        <v>84</v>
      </c>
      <c r="B66" s="940"/>
      <c r="C66" s="940"/>
      <c r="D66" s="940"/>
      <c r="E66" s="940"/>
      <c r="F66" s="940"/>
      <c r="G66" s="940"/>
      <c r="H66" s="940"/>
    </row>
    <row r="67" spans="1:8">
      <c r="A67" s="91" t="s">
        <v>85</v>
      </c>
      <c r="B67" s="91"/>
      <c r="C67" s="91"/>
      <c r="D67" s="91"/>
      <c r="E67" s="91"/>
      <c r="F67" s="91"/>
      <c r="G67" s="91"/>
      <c r="H67" s="91"/>
    </row>
    <row r="68" spans="1:8" ht="19.95" customHeight="1">
      <c r="A68" s="221"/>
      <c r="B68" s="221"/>
      <c r="C68" s="221"/>
      <c r="D68" s="222"/>
      <c r="E68" s="110"/>
      <c r="F68" s="110"/>
      <c r="G68" s="110"/>
    </row>
    <row r="69" spans="1:8">
      <c r="A69" s="520" t="s">
        <v>86</v>
      </c>
      <c r="B69" s="1"/>
      <c r="C69" s="1"/>
    </row>
    <row r="70" spans="1:8">
      <c r="A70" s="64" t="s">
        <v>77</v>
      </c>
      <c r="B70" s="92">
        <v>2022</v>
      </c>
      <c r="C70" s="87">
        <v>2021</v>
      </c>
      <c r="D70" s="87">
        <v>2020</v>
      </c>
      <c r="E70" s="87">
        <v>2019</v>
      </c>
      <c r="F70" s="87">
        <v>2018</v>
      </c>
      <c r="G70" s="87">
        <v>2017</v>
      </c>
      <c r="H70" s="87">
        <v>2016</v>
      </c>
    </row>
    <row r="71" spans="1:8" ht="26.4">
      <c r="A71" s="78" t="s">
        <v>78</v>
      </c>
      <c r="B71" s="816">
        <v>11.8</v>
      </c>
      <c r="C71" s="13">
        <v>13.91</v>
      </c>
      <c r="D71" s="324">
        <v>13.97</v>
      </c>
      <c r="E71" s="324">
        <v>13.25</v>
      </c>
      <c r="F71" s="324">
        <v>11.97</v>
      </c>
      <c r="G71" s="45">
        <v>12.81</v>
      </c>
      <c r="H71" s="45">
        <v>12.05</v>
      </c>
    </row>
    <row r="72" spans="1:8" ht="28.8">
      <c r="A72" s="78" t="s">
        <v>87</v>
      </c>
      <c r="B72" s="78">
        <v>0.56000000000000005</v>
      </c>
      <c r="C72" s="13">
        <v>0.64</v>
      </c>
      <c r="D72" s="324">
        <v>0.62</v>
      </c>
      <c r="E72" s="604">
        <v>0.6</v>
      </c>
      <c r="F72" s="324">
        <v>0.48</v>
      </c>
      <c r="G72" s="45">
        <v>0.56000000000000005</v>
      </c>
      <c r="H72" s="45">
        <v>0.53</v>
      </c>
    </row>
    <row r="73" spans="1:8">
      <c r="A73" s="940" t="s">
        <v>84</v>
      </c>
      <c r="B73" s="940"/>
      <c r="C73" s="940"/>
      <c r="D73" s="940"/>
      <c r="E73" s="940"/>
      <c r="F73" s="940"/>
      <c r="G73" s="940"/>
      <c r="H73" s="940"/>
    </row>
    <row r="74" spans="1:8" s="212" customFormat="1">
      <c r="A74"/>
      <c r="B74"/>
      <c r="C74"/>
      <c r="D74"/>
      <c r="E74"/>
      <c r="F74"/>
      <c r="G74"/>
    </row>
    <row r="75" spans="1:8" ht="15.6">
      <c r="A75" s="1" t="s">
        <v>88</v>
      </c>
    </row>
    <row r="76" spans="1:8">
      <c r="A76" s="64" t="s">
        <v>77</v>
      </c>
      <c r="B76" s="92">
        <v>2022</v>
      </c>
      <c r="C76" s="87">
        <v>2021</v>
      </c>
      <c r="D76" s="87">
        <v>2020</v>
      </c>
      <c r="E76" s="87">
        <v>2019</v>
      </c>
      <c r="F76" s="87">
        <v>2018</v>
      </c>
    </row>
    <row r="77" spans="1:8" ht="42">
      <c r="A77" s="81" t="s">
        <v>89</v>
      </c>
      <c r="B77" s="81">
        <v>2.6</v>
      </c>
      <c r="C77" s="324">
        <v>2.8</v>
      </c>
      <c r="D77" s="324">
        <v>2.7</v>
      </c>
      <c r="E77" s="324">
        <v>2.5</v>
      </c>
      <c r="F77" s="82">
        <v>2.4</v>
      </c>
    </row>
    <row r="78" spans="1:8" ht="42">
      <c r="A78" s="81" t="s">
        <v>90</v>
      </c>
      <c r="B78" s="81">
        <v>2.7</v>
      </c>
      <c r="C78" s="324">
        <v>2.5</v>
      </c>
      <c r="D78" s="324">
        <v>2.7</v>
      </c>
      <c r="E78" s="324">
        <v>2.7</v>
      </c>
      <c r="F78" s="82">
        <v>2.6</v>
      </c>
    </row>
    <row r="79" spans="1:8" ht="30" customHeight="1">
      <c r="A79" s="923" t="s">
        <v>91</v>
      </c>
      <c r="B79" s="923"/>
      <c r="C79" s="923"/>
      <c r="D79" s="923"/>
      <c r="E79" s="923"/>
      <c r="F79" s="923"/>
    </row>
    <row r="80" spans="1:8" ht="64.95" customHeight="1">
      <c r="A80" s="924" t="s">
        <v>92</v>
      </c>
      <c r="B80" s="924"/>
      <c r="C80" s="924"/>
      <c r="D80" s="924"/>
      <c r="E80" s="924"/>
      <c r="F80" s="924"/>
    </row>
    <row r="81" spans="1:7">
      <c r="A81" s="939"/>
      <c r="B81" s="939"/>
      <c r="C81" s="939"/>
      <c r="D81" s="939"/>
      <c r="E81" s="939"/>
      <c r="F81" s="939"/>
    </row>
    <row r="83" spans="1:7">
      <c r="A83" s="359"/>
      <c r="B83" s="90"/>
      <c r="C83" s="90"/>
      <c r="D83" s="223"/>
      <c r="E83" s="223"/>
      <c r="F83" s="223"/>
      <c r="G83" s="223"/>
    </row>
    <row r="84" spans="1:7">
      <c r="A84" s="90"/>
      <c r="B84" s="90"/>
      <c r="C84" s="90"/>
      <c r="D84" s="223"/>
      <c r="E84" s="223"/>
      <c r="F84" s="223"/>
      <c r="G84" s="223"/>
    </row>
    <row r="110" spans="1:7">
      <c r="A110" s="67"/>
      <c r="B110" s="67"/>
      <c r="C110" s="67"/>
      <c r="D110" s="67"/>
      <c r="E110" s="67"/>
      <c r="F110" s="67"/>
      <c r="G110" s="67"/>
    </row>
    <row r="111" spans="1:7">
      <c r="A111" s="67"/>
      <c r="B111" s="67"/>
      <c r="C111" s="67"/>
      <c r="D111" s="67"/>
      <c r="E111" s="67"/>
      <c r="F111" s="67"/>
      <c r="G111" s="67"/>
    </row>
    <row r="112" spans="1:7">
      <c r="A112" s="67"/>
      <c r="B112" s="67"/>
      <c r="C112" s="67"/>
      <c r="D112" s="67"/>
      <c r="E112" s="67"/>
      <c r="F112" s="67"/>
      <c r="G112" s="67"/>
    </row>
    <row r="113" spans="8:11">
      <c r="H113" s="67"/>
      <c r="I113" s="67"/>
      <c r="J113" s="67"/>
      <c r="K113" s="67"/>
    </row>
    <row r="114" spans="8:11">
      <c r="H114" s="67"/>
      <c r="I114" s="67"/>
      <c r="J114" s="67"/>
      <c r="K114" s="67"/>
    </row>
    <row r="115" spans="8:11">
      <c r="H115" s="67"/>
      <c r="I115" s="67"/>
      <c r="J115" s="67"/>
      <c r="K115" s="67"/>
    </row>
  </sheetData>
  <sheetProtection algorithmName="SHA-512" hashValue="fmod8KkEzNz9U4zILtY0C5CxYlN2gEqgsXSR3uya3fjILP0mA1H5WSGqMRvvhnQ5n9etJGFPxFkBtf3E92qdUw==" saltValue="puSt4K28e1idg2kua8xpZg==" spinCount="100000" sheet="1" objects="1" scenarios="1"/>
  <mergeCells count="11">
    <mergeCell ref="A34:I34"/>
    <mergeCell ref="A35:I35"/>
    <mergeCell ref="A36:I36"/>
    <mergeCell ref="A37:I37"/>
    <mergeCell ref="A81:F81"/>
    <mergeCell ref="A60:H60"/>
    <mergeCell ref="A66:H66"/>
    <mergeCell ref="A73:H73"/>
    <mergeCell ref="A79:F79"/>
    <mergeCell ref="A80:F80"/>
    <mergeCell ref="A47:I4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F3D13-C773-432A-BF1D-C4466314A4EA}">
  <dimension ref="A7:M139"/>
  <sheetViews>
    <sheetView showGridLines="0" topLeftCell="A103" zoomScaleNormal="100" workbookViewId="0">
      <selection activeCell="F56" sqref="F56"/>
    </sheetView>
  </sheetViews>
  <sheetFormatPr defaultColWidth="8.6640625" defaultRowHeight="13.8"/>
  <cols>
    <col min="1" max="2" width="25.6640625" style="6" customWidth="1"/>
    <col min="3" max="4" width="20.6640625" style="6" customWidth="1"/>
    <col min="5" max="5" width="16.6640625" style="6" customWidth="1"/>
    <col min="6" max="6" width="17.33203125" style="6" customWidth="1"/>
    <col min="7" max="7" width="16.5546875" style="6" customWidth="1"/>
    <col min="8" max="8" width="16.44140625" style="6" customWidth="1"/>
    <col min="9" max="16384" width="8.6640625" style="6"/>
  </cols>
  <sheetData>
    <row r="7" spans="1:7" ht="21">
      <c r="A7" s="7" t="s">
        <v>1071</v>
      </c>
      <c r="B7" s="7"/>
      <c r="C7" s="7"/>
    </row>
    <row r="8" spans="1:7" ht="14.4" thickBot="1"/>
    <row r="9" spans="1:7" ht="18.600000000000001" thickTop="1" thickBot="1">
      <c r="A9" s="289" t="s">
        <v>318</v>
      </c>
      <c r="B9" s="289"/>
      <c r="C9" s="289"/>
      <c r="D9" s="295"/>
      <c r="E9" s="295"/>
      <c r="F9" s="295"/>
      <c r="G9" s="295"/>
    </row>
    <row r="10" spans="1:7" ht="18" thickTop="1">
      <c r="A10" s="18"/>
      <c r="B10" s="18"/>
      <c r="C10" s="18"/>
      <c r="D10" s="644"/>
      <c r="E10" s="644"/>
      <c r="F10" s="644"/>
      <c r="G10" s="644"/>
    </row>
    <row r="11" spans="1:7" ht="17.399999999999999">
      <c r="A11" s="18"/>
      <c r="B11" s="18"/>
      <c r="C11" s="18"/>
      <c r="D11" s="644"/>
      <c r="E11" s="644"/>
      <c r="F11" s="644"/>
      <c r="G11" s="644"/>
    </row>
    <row r="12" spans="1:7" ht="15.6">
      <c r="A12" s="4" t="s">
        <v>1328</v>
      </c>
      <c r="B12" s="4"/>
      <c r="C12" s="4"/>
    </row>
    <row r="13" spans="1:7">
      <c r="A13" s="115"/>
      <c r="B13" s="115">
        <v>2022</v>
      </c>
      <c r="C13" s="115">
        <v>2021</v>
      </c>
      <c r="D13" s="115">
        <v>2020</v>
      </c>
      <c r="E13" s="115">
        <v>2019</v>
      </c>
      <c r="F13" s="51">
        <v>2018</v>
      </c>
      <c r="G13" s="116">
        <v>2017</v>
      </c>
    </row>
    <row r="14" spans="1:7" ht="41.7" customHeight="1">
      <c r="A14" s="427" t="s">
        <v>319</v>
      </c>
      <c r="B14" s="803">
        <v>62445000</v>
      </c>
      <c r="C14" s="428">
        <v>66585000</v>
      </c>
      <c r="D14" s="429">
        <v>72000000</v>
      </c>
      <c r="E14" s="429">
        <v>74000000</v>
      </c>
      <c r="F14" s="429">
        <v>76000000</v>
      </c>
      <c r="G14" s="430">
        <v>75000000</v>
      </c>
    </row>
    <row r="15" spans="1:7" ht="22.95" customHeight="1">
      <c r="A15" s="427" t="s">
        <v>320</v>
      </c>
      <c r="B15" s="803">
        <v>8952000</v>
      </c>
      <c r="C15" s="428">
        <v>10080000</v>
      </c>
      <c r="D15" s="433">
        <v>10000000</v>
      </c>
      <c r="E15" s="433">
        <v>10000000</v>
      </c>
      <c r="F15" s="433">
        <v>10000000</v>
      </c>
      <c r="G15" s="431">
        <v>12000000</v>
      </c>
    </row>
    <row r="16" spans="1:7">
      <c r="A16" s="427" t="s">
        <v>321</v>
      </c>
      <c r="B16" s="803">
        <v>683931000</v>
      </c>
      <c r="C16" s="428">
        <v>709268000</v>
      </c>
      <c r="D16" s="433">
        <v>716000000</v>
      </c>
      <c r="E16" s="433">
        <v>896000000</v>
      </c>
      <c r="F16" s="384">
        <v>841000000</v>
      </c>
      <c r="G16" s="430">
        <v>830000000</v>
      </c>
    </row>
    <row r="17" spans="1:13">
      <c r="A17" s="434" t="s">
        <v>322</v>
      </c>
      <c r="B17" s="435">
        <v>755302000</v>
      </c>
      <c r="C17" s="435">
        <v>785933000</v>
      </c>
      <c r="D17" s="436">
        <v>798000000</v>
      </c>
      <c r="E17" s="436">
        <v>980000000</v>
      </c>
      <c r="F17" s="414">
        <v>928000000</v>
      </c>
      <c r="G17" s="437">
        <v>917000000</v>
      </c>
    </row>
    <row r="18" spans="1:13">
      <c r="A18" s="909" t="s">
        <v>323</v>
      </c>
      <c r="B18" s="909"/>
      <c r="C18" s="909"/>
      <c r="D18" s="909"/>
      <c r="E18" s="909"/>
      <c r="F18" s="909"/>
      <c r="G18" s="909"/>
    </row>
    <row r="19" spans="1:13" ht="10.199999999999999" customHeight="1">
      <c r="A19" s="439" t="s">
        <v>324</v>
      </c>
      <c r="B19" s="350"/>
      <c r="C19" s="350"/>
      <c r="D19" s="350"/>
      <c r="E19" s="350"/>
      <c r="F19" s="350"/>
      <c r="G19" s="350"/>
    </row>
    <row r="20" spans="1:13" ht="12" customHeight="1">
      <c r="A20" s="439"/>
      <c r="B20" s="350"/>
      <c r="C20" s="350"/>
      <c r="D20" s="350"/>
      <c r="E20" s="350"/>
      <c r="F20" s="350"/>
      <c r="G20" s="350"/>
    </row>
    <row r="21" spans="1:13" ht="16.2" customHeight="1">
      <c r="A21" s="440" t="s">
        <v>1085</v>
      </c>
      <c r="B21" s="350"/>
      <c r="C21" s="350"/>
      <c r="D21" s="350"/>
      <c r="E21" s="350"/>
      <c r="F21" s="350"/>
      <c r="G21" s="350"/>
    </row>
    <row r="22" spans="1:13" ht="37.950000000000003" customHeight="1">
      <c r="A22" s="327" t="s">
        <v>325</v>
      </c>
      <c r="B22" s="48" t="s">
        <v>326</v>
      </c>
      <c r="C22" s="48" t="s">
        <v>327</v>
      </c>
      <c r="D22" s="48" t="s">
        <v>328</v>
      </c>
      <c r="E22" s="350"/>
      <c r="F22" s="350"/>
      <c r="G22" s="350"/>
    </row>
    <row r="23" spans="1:13" ht="25.2" customHeight="1">
      <c r="A23" s="81" t="s">
        <v>329</v>
      </c>
      <c r="B23" s="83">
        <v>59547</v>
      </c>
      <c r="C23" s="83">
        <v>38364</v>
      </c>
      <c r="D23" s="83">
        <v>21184</v>
      </c>
      <c r="E23" s="843"/>
      <c r="F23" s="350"/>
      <c r="G23" s="350"/>
    </row>
    <row r="24" spans="1:13" ht="25.2" customHeight="1">
      <c r="A24" s="81" t="s">
        <v>330</v>
      </c>
      <c r="B24" s="83">
        <v>136263</v>
      </c>
      <c r="C24" s="83">
        <v>22563</v>
      </c>
      <c r="D24" s="83">
        <v>113699</v>
      </c>
      <c r="E24" s="843"/>
      <c r="F24" s="350"/>
      <c r="G24" s="350"/>
    </row>
    <row r="25" spans="1:13" ht="24.6" customHeight="1">
      <c r="A25" s="11" t="s">
        <v>331</v>
      </c>
      <c r="B25" s="28">
        <v>195810</v>
      </c>
      <c r="C25" s="28" t="s">
        <v>1161</v>
      </c>
      <c r="D25" s="28">
        <v>134883</v>
      </c>
      <c r="E25" s="843"/>
      <c r="F25" s="350"/>
      <c r="G25" s="350"/>
    </row>
    <row r="26" spans="1:13" ht="14.7" customHeight="1">
      <c r="A26" s="3" t="s">
        <v>332</v>
      </c>
      <c r="B26" s="350"/>
      <c r="C26" s="350"/>
      <c r="D26" s="350"/>
      <c r="E26" s="350"/>
      <c r="F26" s="350"/>
      <c r="G26" s="350"/>
    </row>
    <row r="27" spans="1:13" ht="14.7" customHeight="1">
      <c r="A27" s="439" t="s">
        <v>333</v>
      </c>
      <c r="B27" s="350"/>
      <c r="C27" s="350"/>
      <c r="D27" s="350"/>
      <c r="E27" s="350"/>
      <c r="F27" s="350"/>
      <c r="G27" s="350"/>
    </row>
    <row r="28" spans="1:13" ht="14.7" customHeight="1">
      <c r="A28" s="439" t="s">
        <v>334</v>
      </c>
      <c r="B28" s="350"/>
      <c r="C28" s="350"/>
      <c r="D28" s="350"/>
      <c r="E28" s="350"/>
      <c r="F28" s="350"/>
      <c r="G28" s="350"/>
    </row>
    <row r="29" spans="1:13" ht="14.7" customHeight="1">
      <c r="A29" s="439"/>
      <c r="B29" s="350"/>
      <c r="C29" s="350"/>
      <c r="D29" s="350"/>
      <c r="E29" s="350"/>
      <c r="F29" s="350"/>
      <c r="G29" s="350"/>
    </row>
    <row r="30" spans="1:13" ht="14.7" customHeight="1">
      <c r="A30" s="1" t="s">
        <v>1313</v>
      </c>
      <c r="B30" s="718"/>
      <c r="C30" s="718"/>
      <c r="D30" s="718"/>
      <c r="E30" s="718"/>
      <c r="F30" s="725"/>
      <c r="G30" s="725"/>
      <c r="H30" s="718"/>
      <c r="I30" s="718"/>
      <c r="J30" s="718"/>
      <c r="K30" s="718"/>
      <c r="L30" s="718"/>
      <c r="M30" s="718"/>
    </row>
    <row r="31" spans="1:13" ht="14.7" customHeight="1">
      <c r="A31" s="719" t="s">
        <v>335</v>
      </c>
      <c r="B31" s="955" t="s">
        <v>336</v>
      </c>
      <c r="C31" s="955"/>
      <c r="D31" s="720" t="s">
        <v>337</v>
      </c>
      <c r="E31" s="720" t="s">
        <v>338</v>
      </c>
      <c r="F31" s="720" t="s">
        <v>58</v>
      </c>
      <c r="G31" s="725"/>
      <c r="H31" s="718"/>
      <c r="I31" s="718"/>
      <c r="J31" s="718"/>
      <c r="K31" s="718"/>
      <c r="L31" s="718"/>
      <c r="M31" s="718"/>
    </row>
    <row r="32" spans="1:13" ht="14.7" customHeight="1">
      <c r="A32" s="952" t="s">
        <v>1317</v>
      </c>
      <c r="B32" s="958" t="s">
        <v>340</v>
      </c>
      <c r="C32" s="721" t="s">
        <v>341</v>
      </c>
      <c r="D32" s="441">
        <v>0</v>
      </c>
      <c r="E32" s="441">
        <v>64</v>
      </c>
      <c r="F32" s="442">
        <v>64</v>
      </c>
      <c r="G32" s="725"/>
      <c r="H32" s="725"/>
      <c r="I32" s="718"/>
      <c r="J32" s="718"/>
      <c r="K32" s="718"/>
      <c r="L32" s="718"/>
      <c r="M32" s="718"/>
    </row>
    <row r="33" spans="1:13" ht="14.7" customHeight="1">
      <c r="A33" s="956"/>
      <c r="B33" s="959"/>
      <c r="C33" s="721" t="s">
        <v>342</v>
      </c>
      <c r="D33" s="443">
        <v>29092</v>
      </c>
      <c r="E33" s="443">
        <v>9201</v>
      </c>
      <c r="F33" s="200">
        <v>38293</v>
      </c>
      <c r="G33" s="718"/>
      <c r="H33" s="718"/>
      <c r="I33" s="718"/>
      <c r="J33" s="718"/>
      <c r="K33" s="718"/>
      <c r="L33" s="718"/>
      <c r="M33" s="718"/>
    </row>
    <row r="34" spans="1:13" ht="27" customHeight="1">
      <c r="A34" s="956"/>
      <c r="B34" s="959"/>
      <c r="C34" s="722" t="s">
        <v>343</v>
      </c>
      <c r="D34" s="201">
        <v>0</v>
      </c>
      <c r="E34" s="201">
        <v>7</v>
      </c>
      <c r="F34" s="29">
        <v>7</v>
      </c>
      <c r="G34" s="718"/>
      <c r="H34" s="718"/>
      <c r="I34" s="718"/>
      <c r="J34" s="718"/>
      <c r="K34" s="718"/>
      <c r="L34" s="718"/>
      <c r="M34" s="718"/>
    </row>
    <row r="35" spans="1:13" ht="14.7" customHeight="1">
      <c r="A35" s="956"/>
      <c r="B35" s="960"/>
      <c r="C35" s="723" t="s">
        <v>58</v>
      </c>
      <c r="D35" s="410">
        <v>29092</v>
      </c>
      <c r="E35" s="410">
        <v>9271</v>
      </c>
      <c r="F35" s="410">
        <v>38364</v>
      </c>
      <c r="G35" s="718"/>
      <c r="H35" s="718"/>
      <c r="I35" s="718"/>
      <c r="J35" s="718"/>
      <c r="K35" s="718"/>
      <c r="L35" s="718"/>
      <c r="M35" s="718"/>
    </row>
    <row r="36" spans="1:13" ht="30" customHeight="1">
      <c r="A36" s="956"/>
      <c r="B36" s="961" t="s">
        <v>344</v>
      </c>
      <c r="C36" s="722" t="s">
        <v>345</v>
      </c>
      <c r="D36" s="108">
        <v>0</v>
      </c>
      <c r="E36" s="108">
        <v>581</v>
      </c>
      <c r="F36" s="108">
        <v>581</v>
      </c>
      <c r="G36" s="718"/>
      <c r="H36" s="718"/>
      <c r="I36" s="718"/>
      <c r="J36" s="718"/>
      <c r="K36" s="718"/>
      <c r="L36" s="718"/>
      <c r="M36" s="718"/>
    </row>
    <row r="37" spans="1:13" ht="34.200000000000003" customHeight="1">
      <c r="A37" s="956"/>
      <c r="B37" s="962"/>
      <c r="C37" s="722" t="s">
        <v>346</v>
      </c>
      <c r="D37" s="108">
        <v>0</v>
      </c>
      <c r="E37" s="108">
        <v>4</v>
      </c>
      <c r="F37" s="108">
        <v>4</v>
      </c>
      <c r="G37" s="718"/>
      <c r="H37" s="718"/>
      <c r="I37" s="718"/>
      <c r="J37" s="718"/>
      <c r="K37" s="718"/>
      <c r="L37" s="718"/>
      <c r="M37" s="718"/>
    </row>
    <row r="38" spans="1:13" ht="14.7" customHeight="1">
      <c r="A38" s="956"/>
      <c r="B38" s="962"/>
      <c r="C38" s="722" t="s">
        <v>347</v>
      </c>
      <c r="D38" s="108">
        <v>2</v>
      </c>
      <c r="E38" s="304">
        <v>6518</v>
      </c>
      <c r="F38" s="304">
        <v>6520</v>
      </c>
      <c r="G38" s="718"/>
      <c r="H38" s="718"/>
      <c r="I38" s="718"/>
      <c r="J38" s="718"/>
      <c r="K38" s="718"/>
      <c r="L38" s="718"/>
      <c r="M38" s="718"/>
    </row>
    <row r="39" spans="1:13" ht="25.8" customHeight="1">
      <c r="A39" s="956"/>
      <c r="B39" s="962"/>
      <c r="C39" s="722" t="s">
        <v>348</v>
      </c>
      <c r="D39" s="108">
        <v>0</v>
      </c>
      <c r="E39" s="304">
        <v>14079</v>
      </c>
      <c r="F39" s="304">
        <v>14079</v>
      </c>
      <c r="G39" s="718"/>
      <c r="H39" s="718"/>
      <c r="I39" s="718"/>
      <c r="J39" s="718"/>
      <c r="K39" s="718"/>
      <c r="L39" s="718"/>
      <c r="M39" s="718"/>
    </row>
    <row r="40" spans="1:13" ht="14.7" customHeight="1">
      <c r="A40" s="957"/>
      <c r="B40" s="963"/>
      <c r="C40" s="723" t="s">
        <v>58</v>
      </c>
      <c r="D40" s="9">
        <v>2</v>
      </c>
      <c r="E40" s="37">
        <v>21182</v>
      </c>
      <c r="F40" s="37">
        <v>21184</v>
      </c>
      <c r="G40" s="718"/>
      <c r="H40" s="718"/>
      <c r="I40" s="718"/>
      <c r="J40" s="718"/>
      <c r="K40" s="718"/>
      <c r="L40" s="718"/>
      <c r="M40" s="718"/>
    </row>
    <row r="41" spans="1:13" ht="14.7" customHeight="1">
      <c r="A41" s="914" t="s">
        <v>1318</v>
      </c>
      <c r="B41" s="961" t="s">
        <v>350</v>
      </c>
      <c r="C41" s="721" t="s">
        <v>341</v>
      </c>
      <c r="D41" s="108">
        <v>111</v>
      </c>
      <c r="E41" s="108">
        <v>419</v>
      </c>
      <c r="F41" s="108">
        <v>530</v>
      </c>
      <c r="G41" s="718"/>
      <c r="H41" s="718"/>
      <c r="I41" s="718"/>
      <c r="J41" s="718"/>
      <c r="K41" s="718"/>
      <c r="L41" s="718"/>
      <c r="M41" s="718"/>
    </row>
    <row r="42" spans="1:13" ht="14.7" customHeight="1">
      <c r="A42" s="962"/>
      <c r="B42" s="962"/>
      <c r="C42" s="721" t="s">
        <v>342</v>
      </c>
      <c r="D42" s="304">
        <v>1860</v>
      </c>
      <c r="E42" s="304">
        <v>20173</v>
      </c>
      <c r="F42" s="304">
        <v>22033</v>
      </c>
      <c r="G42" s="718"/>
      <c r="H42" s="718"/>
      <c r="I42" s="718"/>
      <c r="J42" s="718"/>
      <c r="K42" s="718"/>
      <c r="L42" s="718"/>
      <c r="M42" s="718"/>
    </row>
    <row r="43" spans="1:13" ht="26.4">
      <c r="A43" s="962"/>
      <c r="B43" s="962"/>
      <c r="C43" s="722" t="s">
        <v>343</v>
      </c>
      <c r="D43" s="108">
        <v>0</v>
      </c>
      <c r="E43" s="108">
        <v>0</v>
      </c>
      <c r="F43" s="108">
        <v>0</v>
      </c>
      <c r="G43" s="718"/>
      <c r="H43" s="718"/>
      <c r="I43" s="718"/>
      <c r="J43" s="718"/>
      <c r="K43" s="718"/>
      <c r="L43" s="718"/>
      <c r="M43" s="718"/>
    </row>
    <row r="44" spans="1:13" ht="14.7" customHeight="1">
      <c r="A44" s="962"/>
      <c r="B44" s="963"/>
      <c r="C44" s="724" t="s">
        <v>58</v>
      </c>
      <c r="D44" s="37">
        <v>1971</v>
      </c>
      <c r="E44" s="37">
        <v>20592</v>
      </c>
      <c r="F44" s="37">
        <v>22563</v>
      </c>
      <c r="G44" s="718"/>
      <c r="H44" s="718"/>
      <c r="I44" s="718"/>
      <c r="J44" s="718"/>
      <c r="K44" s="718"/>
      <c r="L44" s="718"/>
      <c r="M44" s="718"/>
    </row>
    <row r="45" spans="1:13" ht="26.4">
      <c r="A45" s="962"/>
      <c r="B45" s="964" t="s">
        <v>344</v>
      </c>
      <c r="C45" s="722" t="s">
        <v>345</v>
      </c>
      <c r="D45" s="445">
        <v>28</v>
      </c>
      <c r="E45" s="108">
        <v>0</v>
      </c>
      <c r="F45" s="108">
        <v>28</v>
      </c>
      <c r="G45" s="718"/>
      <c r="H45" s="718"/>
      <c r="I45" s="718"/>
      <c r="J45" s="718"/>
      <c r="K45" s="718"/>
      <c r="L45" s="718"/>
      <c r="M45" s="718"/>
    </row>
    <row r="46" spans="1:13" ht="26.4">
      <c r="A46" s="962"/>
      <c r="B46" s="965"/>
      <c r="C46" s="722" t="s">
        <v>346</v>
      </c>
      <c r="D46" s="446">
        <v>672</v>
      </c>
      <c r="E46" s="108">
        <v>0</v>
      </c>
      <c r="F46" s="304">
        <v>673</v>
      </c>
      <c r="G46" s="718"/>
      <c r="H46" s="718"/>
      <c r="I46" s="718"/>
      <c r="J46" s="718"/>
      <c r="K46" s="718"/>
      <c r="L46" s="718"/>
      <c r="M46" s="718"/>
    </row>
    <row r="47" spans="1:13">
      <c r="A47" s="962"/>
      <c r="B47" s="965"/>
      <c r="C47" s="722" t="s">
        <v>347</v>
      </c>
      <c r="D47" s="446">
        <v>62360</v>
      </c>
      <c r="E47" s="304">
        <v>46841</v>
      </c>
      <c r="F47" s="304">
        <v>109201</v>
      </c>
      <c r="G47" s="718"/>
      <c r="H47" s="718"/>
      <c r="I47" s="718"/>
      <c r="J47" s="718"/>
      <c r="K47" s="718"/>
      <c r="L47" s="718"/>
      <c r="M47" s="718"/>
    </row>
    <row r="48" spans="1:13" ht="26.4">
      <c r="A48" s="962"/>
      <c r="B48" s="965"/>
      <c r="C48" s="722" t="s">
        <v>348</v>
      </c>
      <c r="D48" s="446">
        <v>1308</v>
      </c>
      <c r="E48" s="304">
        <v>2489</v>
      </c>
      <c r="F48" s="304">
        <v>3798</v>
      </c>
      <c r="G48" s="718"/>
      <c r="H48" s="718"/>
      <c r="I48" s="718"/>
      <c r="J48" s="718"/>
      <c r="K48" s="718"/>
      <c r="L48" s="718"/>
      <c r="M48" s="718"/>
    </row>
    <row r="49" spans="1:13">
      <c r="A49" s="963"/>
      <c r="B49" s="966"/>
      <c r="C49" s="723" t="s">
        <v>58</v>
      </c>
      <c r="D49" s="447">
        <v>64369</v>
      </c>
      <c r="E49" s="37">
        <v>49331</v>
      </c>
      <c r="F49" s="37">
        <v>113699</v>
      </c>
      <c r="G49" s="718"/>
      <c r="H49" s="718"/>
      <c r="I49" s="718"/>
      <c r="J49" s="718"/>
      <c r="K49" s="718"/>
      <c r="L49" s="718"/>
      <c r="M49" s="718"/>
    </row>
    <row r="50" spans="1:13" ht="14.7" customHeight="1">
      <c r="A50" s="10" t="s">
        <v>1314</v>
      </c>
      <c r="B50" s="725"/>
      <c r="C50" s="718"/>
      <c r="D50" s="718"/>
      <c r="E50" s="718"/>
      <c r="F50" s="718"/>
      <c r="G50" s="718"/>
      <c r="H50" s="718"/>
      <c r="I50" s="718"/>
      <c r="J50" s="718"/>
      <c r="K50" s="718"/>
      <c r="L50" s="718"/>
      <c r="M50" s="718"/>
    </row>
    <row r="51" spans="1:13" ht="14.7" customHeight="1">
      <c r="A51" s="439" t="s">
        <v>1315</v>
      </c>
      <c r="B51" s="725"/>
      <c r="C51" s="725"/>
      <c r="D51" s="725"/>
      <c r="E51" s="725"/>
      <c r="F51" s="725"/>
      <c r="G51" s="725"/>
      <c r="H51" s="718"/>
      <c r="I51" s="718"/>
      <c r="J51" s="718"/>
      <c r="K51" s="718"/>
      <c r="L51" s="718"/>
      <c r="M51" s="718"/>
    </row>
    <row r="52" spans="1:13" ht="14.4" customHeight="1">
      <c r="A52" s="439" t="s">
        <v>1316</v>
      </c>
      <c r="B52" s="725"/>
      <c r="C52" s="725"/>
      <c r="D52" s="725"/>
      <c r="E52" s="725"/>
      <c r="F52" s="725"/>
      <c r="G52" s="725"/>
      <c r="H52" s="718"/>
      <c r="I52" s="718"/>
      <c r="J52" s="718"/>
      <c r="K52" s="718"/>
      <c r="L52" s="718"/>
      <c r="M52" s="718"/>
    </row>
    <row r="53" spans="1:13" ht="14.7" customHeight="1">
      <c r="A53" s="439"/>
      <c r="B53" s="350"/>
      <c r="C53" s="350"/>
      <c r="D53" s="350"/>
      <c r="E53" s="350"/>
      <c r="F53" s="350"/>
      <c r="G53" s="350"/>
    </row>
    <row r="54" spans="1:13" ht="16.2" customHeight="1">
      <c r="A54" s="440" t="s">
        <v>1356</v>
      </c>
      <c r="B54" s="350"/>
      <c r="C54" s="350"/>
      <c r="D54" s="350"/>
      <c r="E54" s="350"/>
      <c r="F54" s="350"/>
      <c r="G54" s="350"/>
      <c r="H54" s="350"/>
    </row>
    <row r="55" spans="1:13" ht="37.950000000000003" customHeight="1">
      <c r="A55" s="327" t="s">
        <v>325</v>
      </c>
      <c r="B55" s="48" t="s">
        <v>326</v>
      </c>
      <c r="C55" s="48" t="s">
        <v>327</v>
      </c>
      <c r="D55" s="48" t="s">
        <v>328</v>
      </c>
      <c r="E55" s="350"/>
      <c r="F55" s="350"/>
      <c r="G55" s="350"/>
      <c r="H55" s="350"/>
    </row>
    <row r="56" spans="1:13" ht="25.2" customHeight="1">
      <c r="A56" s="81" t="s">
        <v>329</v>
      </c>
      <c r="B56" s="83">
        <v>58618</v>
      </c>
      <c r="C56" s="83">
        <v>44515</v>
      </c>
      <c r="D56" s="83">
        <v>14103</v>
      </c>
      <c r="E56" s="350"/>
      <c r="F56" s="350"/>
      <c r="G56" s="350"/>
      <c r="H56" s="350"/>
    </row>
    <row r="57" spans="1:13" ht="25.2" customHeight="1">
      <c r="A57" s="81" t="s">
        <v>330</v>
      </c>
      <c r="B57" s="83">
        <v>91763</v>
      </c>
      <c r="C57" s="83">
        <v>20949</v>
      </c>
      <c r="D57" s="83">
        <v>70814</v>
      </c>
      <c r="E57" s="350"/>
      <c r="F57" s="350"/>
      <c r="G57" s="350"/>
      <c r="H57" s="350"/>
    </row>
    <row r="58" spans="1:13" ht="24.6" customHeight="1">
      <c r="A58" s="11" t="s">
        <v>331</v>
      </c>
      <c r="B58" s="28">
        <f>SUM(B56:B57)</f>
        <v>150381</v>
      </c>
      <c r="C58" s="28">
        <f t="shared" ref="C58:D58" si="0">SUM(C56:C57)</f>
        <v>65464</v>
      </c>
      <c r="D58" s="28">
        <f t="shared" si="0"/>
        <v>84917</v>
      </c>
      <c r="E58" s="350"/>
      <c r="F58" s="350"/>
      <c r="G58" s="350"/>
      <c r="H58" s="350"/>
    </row>
    <row r="59" spans="1:13" ht="14.55" customHeight="1">
      <c r="A59" s="3" t="s">
        <v>332</v>
      </c>
      <c r="B59" s="350"/>
      <c r="C59" s="350"/>
      <c r="D59" s="350"/>
      <c r="E59" s="350"/>
      <c r="F59" s="350"/>
      <c r="G59" s="350"/>
      <c r="H59" s="350"/>
    </row>
    <row r="60" spans="1:13" ht="14.55" customHeight="1">
      <c r="A60" s="439" t="s">
        <v>333</v>
      </c>
      <c r="B60" s="350"/>
      <c r="C60" s="350"/>
      <c r="D60" s="350"/>
      <c r="E60" s="350"/>
      <c r="F60" s="350"/>
      <c r="G60" s="350"/>
      <c r="H60" s="350"/>
    </row>
    <row r="61" spans="1:13" ht="14.55" customHeight="1">
      <c r="A61" s="439" t="s">
        <v>334</v>
      </c>
      <c r="B61" s="350"/>
      <c r="C61" s="350"/>
      <c r="D61" s="350"/>
      <c r="E61" s="350"/>
      <c r="F61" s="350"/>
      <c r="G61" s="350"/>
      <c r="H61" s="350"/>
    </row>
    <row r="62" spans="1:13" ht="14.55" customHeight="1">
      <c r="A62" s="439"/>
      <c r="B62" s="350"/>
      <c r="C62" s="350"/>
      <c r="D62" s="350"/>
      <c r="E62" s="350"/>
      <c r="F62" s="350"/>
      <c r="G62" s="350"/>
      <c r="H62" s="350"/>
    </row>
    <row r="63" spans="1:13" ht="14.7" customHeight="1">
      <c r="A63" s="1" t="s">
        <v>1309</v>
      </c>
      <c r="F63" s="350"/>
      <c r="G63" s="350"/>
    </row>
    <row r="64" spans="1:13" ht="14.7" customHeight="1">
      <c r="A64" s="646" t="s">
        <v>335</v>
      </c>
      <c r="B64" s="948" t="s">
        <v>336</v>
      </c>
      <c r="C64" s="948"/>
      <c r="D64" s="48" t="s">
        <v>337</v>
      </c>
      <c r="E64" s="48" t="s">
        <v>338</v>
      </c>
      <c r="F64" s="48" t="s">
        <v>58</v>
      </c>
      <c r="G64" s="350"/>
    </row>
    <row r="65" spans="1:8" ht="14.7" customHeight="1">
      <c r="A65" s="952" t="s">
        <v>1305</v>
      </c>
      <c r="B65" s="949" t="s">
        <v>340</v>
      </c>
      <c r="C65" s="117" t="s">
        <v>341</v>
      </c>
      <c r="D65" s="844">
        <v>0</v>
      </c>
      <c r="E65" s="844">
        <v>24</v>
      </c>
      <c r="F65" s="845">
        <f>E65+D65</f>
        <v>24</v>
      </c>
      <c r="G65" s="350"/>
      <c r="H65" s="350"/>
    </row>
    <row r="66" spans="1:8" ht="14.7" customHeight="1">
      <c r="A66" s="953"/>
      <c r="B66" s="950"/>
      <c r="C66" s="117" t="s">
        <v>342</v>
      </c>
      <c r="D66" s="432">
        <v>35541</v>
      </c>
      <c r="E66" s="432">
        <v>9499</v>
      </c>
      <c r="F66" s="845">
        <v>45040</v>
      </c>
    </row>
    <row r="67" spans="1:8" ht="28.95" customHeight="1">
      <c r="A67" s="953"/>
      <c r="B67" s="950"/>
      <c r="C67" s="143" t="s">
        <v>343</v>
      </c>
      <c r="D67" s="432">
        <v>0</v>
      </c>
      <c r="E67" s="432">
        <v>0</v>
      </c>
      <c r="F67" s="845">
        <v>0</v>
      </c>
    </row>
    <row r="68" spans="1:8" ht="30.6" customHeight="1">
      <c r="A68" s="953"/>
      <c r="B68" s="951"/>
      <c r="C68" s="631" t="s">
        <v>58</v>
      </c>
      <c r="D68" s="438">
        <v>35541</v>
      </c>
      <c r="E68" s="438">
        <v>9499</v>
      </c>
      <c r="F68" s="438">
        <v>45040</v>
      </c>
    </row>
    <row r="69" spans="1:8" ht="26.4">
      <c r="A69" s="953"/>
      <c r="B69" s="914" t="s">
        <v>344</v>
      </c>
      <c r="C69" s="143" t="s">
        <v>345</v>
      </c>
      <c r="D69" s="432">
        <v>0</v>
      </c>
      <c r="E69" s="469">
        <v>518</v>
      </c>
      <c r="F69" s="845">
        <v>518</v>
      </c>
    </row>
    <row r="70" spans="1:8" ht="26.4">
      <c r="A70" s="953"/>
      <c r="B70" s="915"/>
      <c r="C70" s="143" t="s">
        <v>346</v>
      </c>
      <c r="D70" s="432">
        <v>0</v>
      </c>
      <c r="E70" s="432">
        <v>27</v>
      </c>
      <c r="F70" s="845">
        <f>E70+D70</f>
        <v>27</v>
      </c>
    </row>
    <row r="71" spans="1:8">
      <c r="A71" s="953"/>
      <c r="B71" s="915"/>
      <c r="C71" s="143" t="s">
        <v>347</v>
      </c>
      <c r="D71" s="432">
        <v>1</v>
      </c>
      <c r="E71" s="432">
        <v>2831</v>
      </c>
      <c r="F71" s="845">
        <v>2832</v>
      </c>
    </row>
    <row r="72" spans="1:8" ht="26.4">
      <c r="A72" s="953"/>
      <c r="B72" s="915"/>
      <c r="C72" s="143" t="s">
        <v>348</v>
      </c>
      <c r="D72" s="432">
        <v>0</v>
      </c>
      <c r="E72" s="432">
        <v>9593</v>
      </c>
      <c r="F72" s="845">
        <v>9593</v>
      </c>
    </row>
    <row r="73" spans="1:8">
      <c r="A73" s="954"/>
      <c r="B73" s="916"/>
      <c r="C73" s="631" t="s">
        <v>58</v>
      </c>
      <c r="D73" s="438">
        <f>D69+D70+D71+D72</f>
        <v>1</v>
      </c>
      <c r="E73" s="438">
        <v>12969</v>
      </c>
      <c r="F73" s="438">
        <v>12970</v>
      </c>
    </row>
    <row r="74" spans="1:8">
      <c r="A74" s="914" t="s">
        <v>1306</v>
      </c>
      <c r="B74" s="914" t="s">
        <v>350</v>
      </c>
      <c r="C74" s="117" t="s">
        <v>341</v>
      </c>
      <c r="D74" s="432">
        <v>129</v>
      </c>
      <c r="E74" s="432">
        <v>422</v>
      </c>
      <c r="F74" s="845">
        <f t="shared" ref="F74:F79" si="1">E74+D74</f>
        <v>551</v>
      </c>
    </row>
    <row r="75" spans="1:8">
      <c r="A75" s="915"/>
      <c r="B75" s="915"/>
      <c r="C75" s="117" t="s">
        <v>342</v>
      </c>
      <c r="D75" s="432">
        <v>1731</v>
      </c>
      <c r="E75" s="432">
        <v>20116</v>
      </c>
      <c r="F75" s="845">
        <v>21847</v>
      </c>
    </row>
    <row r="76" spans="1:8" ht="26.4">
      <c r="A76" s="915"/>
      <c r="B76" s="915"/>
      <c r="C76" s="143" t="s">
        <v>343</v>
      </c>
      <c r="D76" s="432">
        <v>0</v>
      </c>
      <c r="E76" s="432">
        <v>0</v>
      </c>
      <c r="F76" s="845">
        <f t="shared" si="1"/>
        <v>0</v>
      </c>
    </row>
    <row r="77" spans="1:8">
      <c r="A77" s="915"/>
      <c r="B77" s="916"/>
      <c r="C77" s="444" t="s">
        <v>58</v>
      </c>
      <c r="D77" s="438">
        <v>1860</v>
      </c>
      <c r="E77" s="438">
        <v>20538</v>
      </c>
      <c r="F77" s="846">
        <v>22298</v>
      </c>
    </row>
    <row r="78" spans="1:8" ht="26.4">
      <c r="A78" s="915"/>
      <c r="B78" s="941" t="s">
        <v>344</v>
      </c>
      <c r="C78" s="143" t="s">
        <v>345</v>
      </c>
      <c r="D78" s="431">
        <v>43</v>
      </c>
      <c r="E78" s="432">
        <v>48</v>
      </c>
      <c r="F78" s="845">
        <f t="shared" si="1"/>
        <v>91</v>
      </c>
    </row>
    <row r="79" spans="1:8" ht="26.4">
      <c r="A79" s="915"/>
      <c r="B79" s="942"/>
      <c r="C79" s="143" t="s">
        <v>346</v>
      </c>
      <c r="D79" s="431">
        <v>11558</v>
      </c>
      <c r="E79" s="432">
        <v>1</v>
      </c>
      <c r="F79" s="845">
        <f t="shared" si="1"/>
        <v>11559</v>
      </c>
    </row>
    <row r="80" spans="1:8">
      <c r="A80" s="915"/>
      <c r="B80" s="942"/>
      <c r="C80" s="143" t="s">
        <v>347</v>
      </c>
      <c r="D80" s="431">
        <v>45640</v>
      </c>
      <c r="E80" s="432">
        <v>6206</v>
      </c>
      <c r="F80" s="845">
        <v>51846</v>
      </c>
    </row>
    <row r="81" spans="1:13" ht="26.4">
      <c r="A81" s="915"/>
      <c r="B81" s="942"/>
      <c r="C81" s="143" t="s">
        <v>348</v>
      </c>
      <c r="D81" s="431">
        <v>6066</v>
      </c>
      <c r="E81" s="469">
        <v>351</v>
      </c>
      <c r="F81" s="845">
        <v>6417</v>
      </c>
    </row>
    <row r="82" spans="1:13">
      <c r="A82" s="916"/>
      <c r="B82" s="943"/>
      <c r="C82" s="631" t="s">
        <v>58</v>
      </c>
      <c r="D82" s="437">
        <v>63307</v>
      </c>
      <c r="E82" s="437">
        <v>6606</v>
      </c>
      <c r="F82" s="846">
        <v>69913</v>
      </c>
    </row>
    <row r="83" spans="1:13">
      <c r="A83" s="10" t="s">
        <v>1261</v>
      </c>
      <c r="B83" s="350"/>
    </row>
    <row r="84" spans="1:13">
      <c r="A84" s="10" t="s">
        <v>351</v>
      </c>
      <c r="B84" s="350"/>
    </row>
    <row r="85" spans="1:13">
      <c r="A85" s="10" t="s">
        <v>1321</v>
      </c>
      <c r="B85" s="350"/>
    </row>
    <row r="86" spans="1:13" ht="14.7" customHeight="1">
      <c r="A86" s="439" t="s">
        <v>1307</v>
      </c>
      <c r="B86" s="350"/>
      <c r="C86" s="350"/>
      <c r="D86" s="350"/>
      <c r="E86" s="350"/>
      <c r="F86" s="350"/>
      <c r="G86" s="350"/>
    </row>
    <row r="87" spans="1:13" ht="14.7" customHeight="1">
      <c r="A87" s="439" t="s">
        <v>1308</v>
      </c>
      <c r="B87" s="350"/>
      <c r="C87" s="350"/>
      <c r="D87" s="350"/>
      <c r="E87" s="350"/>
      <c r="F87" s="350"/>
      <c r="G87" s="350"/>
    </row>
    <row r="88" spans="1:13" ht="14.7" customHeight="1">
      <c r="A88" s="611"/>
      <c r="B88" s="611"/>
      <c r="C88" s="611"/>
      <c r="D88" s="611"/>
      <c r="E88" s="611"/>
      <c r="F88" s="611"/>
      <c r="G88" s="611"/>
    </row>
    <row r="89" spans="1:13" ht="15.6">
      <c r="A89" s="1" t="s">
        <v>1144</v>
      </c>
      <c r="B89" s="1"/>
      <c r="C89" s="1"/>
    </row>
    <row r="90" spans="1:13">
      <c r="A90" s="132" t="s">
        <v>354</v>
      </c>
      <c r="B90" s="132"/>
      <c r="C90" s="132">
        <v>2020</v>
      </c>
      <c r="D90" s="132">
        <v>2019</v>
      </c>
      <c r="E90" s="202">
        <v>2018</v>
      </c>
      <c r="F90" s="202">
        <v>2017</v>
      </c>
      <c r="G90" s="132">
        <v>2016</v>
      </c>
    </row>
    <row r="91" spans="1:13" ht="15.45" customHeight="1">
      <c r="A91" s="944" t="s">
        <v>355</v>
      </c>
      <c r="B91" s="60" t="s">
        <v>356</v>
      </c>
      <c r="C91" s="42">
        <v>9958</v>
      </c>
      <c r="D91" s="42">
        <v>4487</v>
      </c>
      <c r="E91" s="42">
        <v>3223</v>
      </c>
      <c r="F91" s="203">
        <v>3331</v>
      </c>
      <c r="G91" s="42">
        <v>6248</v>
      </c>
    </row>
    <row r="92" spans="1:13" ht="15.45" customHeight="1">
      <c r="A92" s="944"/>
      <c r="B92" s="60" t="s">
        <v>357</v>
      </c>
      <c r="C92" s="42">
        <v>50034</v>
      </c>
      <c r="D92" s="42">
        <v>31262</v>
      </c>
      <c r="E92" s="42">
        <v>36545</v>
      </c>
      <c r="F92" s="203">
        <v>36419</v>
      </c>
      <c r="G92" s="42">
        <v>39799</v>
      </c>
    </row>
    <row r="93" spans="1:13" ht="15.45" customHeight="1">
      <c r="A93" s="944"/>
      <c r="B93" s="56" t="s">
        <v>358</v>
      </c>
      <c r="C93" s="42">
        <v>16463</v>
      </c>
      <c r="D93" s="42">
        <v>21032</v>
      </c>
      <c r="E93" s="42">
        <v>18696</v>
      </c>
      <c r="F93" s="203">
        <v>18762</v>
      </c>
      <c r="G93" s="42">
        <v>14014</v>
      </c>
    </row>
    <row r="94" spans="1:13">
      <c r="A94" s="944"/>
      <c r="B94" s="58" t="s">
        <v>359</v>
      </c>
      <c r="C94" s="43">
        <v>76454</v>
      </c>
      <c r="D94" s="43">
        <v>56782</v>
      </c>
      <c r="E94" s="43">
        <f>SUM(E91:E93)</f>
        <v>58464</v>
      </c>
      <c r="F94" s="86">
        <v>58513</v>
      </c>
      <c r="G94" s="43">
        <v>60061</v>
      </c>
      <c r="M94" s="326"/>
    </row>
    <row r="95" spans="1:13">
      <c r="A95" s="945" t="s">
        <v>360</v>
      </c>
      <c r="B95" s="60" t="s">
        <v>356</v>
      </c>
      <c r="C95" s="42">
        <v>11721</v>
      </c>
      <c r="D95" s="42">
        <v>14128</v>
      </c>
      <c r="E95" s="42">
        <v>14324</v>
      </c>
      <c r="F95" s="203">
        <v>9596</v>
      </c>
      <c r="G95" s="42">
        <v>5195</v>
      </c>
      <c r="J95" s="1"/>
      <c r="M95" s="326"/>
    </row>
    <row r="96" spans="1:13">
      <c r="A96" s="946"/>
      <c r="B96" s="60" t="s">
        <v>357</v>
      </c>
      <c r="C96" s="42">
        <v>35133</v>
      </c>
      <c r="D96" s="42">
        <v>31262</v>
      </c>
      <c r="E96" s="42">
        <v>36545</v>
      </c>
      <c r="F96" s="203">
        <v>36419</v>
      </c>
      <c r="G96" s="42">
        <v>34409</v>
      </c>
      <c r="J96" s="204"/>
      <c r="M96" s="326"/>
    </row>
    <row r="97" spans="1:13" ht="14.4" customHeight="1">
      <c r="A97" s="946"/>
      <c r="B97" s="56" t="s">
        <v>358</v>
      </c>
      <c r="C97" s="42">
        <v>11120</v>
      </c>
      <c r="D97" s="42">
        <v>12484</v>
      </c>
      <c r="E97" s="42">
        <v>14713</v>
      </c>
      <c r="F97" s="203">
        <v>16065</v>
      </c>
      <c r="G97" s="42">
        <v>14352</v>
      </c>
      <c r="J97" s="204"/>
      <c r="M97" s="645"/>
    </row>
    <row r="98" spans="1:13">
      <c r="A98" s="947"/>
      <c r="B98" s="58" t="s">
        <v>361</v>
      </c>
      <c r="C98" s="43">
        <v>57973</v>
      </c>
      <c r="D98" s="43">
        <v>57873</v>
      </c>
      <c r="E98" s="43">
        <f>SUM(E95:E97)</f>
        <v>65582</v>
      </c>
      <c r="F98" s="86">
        <v>62080</v>
      </c>
      <c r="G98" s="43">
        <v>53956</v>
      </c>
      <c r="J98" s="204"/>
    </row>
    <row r="99" spans="1:13" ht="24">
      <c r="A99" s="60"/>
      <c r="B99" s="565" t="s">
        <v>362</v>
      </c>
      <c r="C99" s="43">
        <v>134428</v>
      </c>
      <c r="D99" s="43">
        <v>114655</v>
      </c>
      <c r="E99" s="43">
        <f>E94+E98</f>
        <v>124046</v>
      </c>
      <c r="F99" s="28">
        <f>F94+F98</f>
        <v>120593</v>
      </c>
      <c r="G99" s="43">
        <v>114017</v>
      </c>
      <c r="J99" s="206"/>
    </row>
    <row r="100" spans="1:13" ht="27" customHeight="1">
      <c r="A100" s="923" t="s">
        <v>363</v>
      </c>
      <c r="B100" s="923"/>
      <c r="C100" s="923"/>
      <c r="D100" s="923"/>
      <c r="E100" s="923"/>
      <c r="F100" s="923"/>
      <c r="G100" s="923"/>
      <c r="J100" s="204"/>
    </row>
    <row r="101" spans="1:13" ht="10.199999999999999" customHeight="1">
      <c r="A101" s="928" t="s">
        <v>324</v>
      </c>
      <c r="B101" s="928"/>
      <c r="C101" s="928"/>
      <c r="D101" s="928"/>
      <c r="E101" s="928"/>
      <c r="F101" s="928"/>
      <c r="G101" s="928"/>
      <c r="J101" s="204"/>
    </row>
    <row r="102" spans="1:13">
      <c r="A102" s="939" t="s">
        <v>364</v>
      </c>
      <c r="B102" s="939"/>
      <c r="C102" s="939"/>
      <c r="D102" s="939"/>
      <c r="E102" s="939"/>
      <c r="F102" s="939"/>
      <c r="G102" s="939"/>
      <c r="J102" s="204"/>
    </row>
    <row r="103" spans="1:13">
      <c r="H103" s="206"/>
    </row>
    <row r="104" spans="1:13">
      <c r="A104" s="4" t="s">
        <v>365</v>
      </c>
      <c r="B104" s="4"/>
      <c r="C104" s="4"/>
      <c r="D104" s="312"/>
      <c r="E104" s="312"/>
      <c r="F104" s="312"/>
      <c r="G104" s="312"/>
      <c r="H104" s="206"/>
    </row>
    <row r="105" spans="1:13" ht="16.2" customHeight="1">
      <c r="A105" s="49"/>
      <c r="B105" s="197">
        <v>2022</v>
      </c>
      <c r="C105" s="197">
        <v>2021</v>
      </c>
      <c r="D105" s="51">
        <v>2020</v>
      </c>
      <c r="E105" s="51" t="s">
        <v>366</v>
      </c>
      <c r="F105" s="337" t="s">
        <v>367</v>
      </c>
      <c r="G105" s="337">
        <v>2017</v>
      </c>
      <c r="H105" s="196"/>
    </row>
    <row r="106" spans="1:13" ht="26.4">
      <c r="A106" s="136" t="s">
        <v>368</v>
      </c>
      <c r="B106" s="198">
        <v>29032</v>
      </c>
      <c r="C106" s="198">
        <v>35541</v>
      </c>
      <c r="D106" s="198">
        <v>35133</v>
      </c>
      <c r="E106" s="198">
        <v>31262</v>
      </c>
      <c r="F106" s="199">
        <v>36057</v>
      </c>
      <c r="G106" s="88" t="s">
        <v>101</v>
      </c>
    </row>
    <row r="107" spans="1:13" ht="26.4">
      <c r="A107" s="136" t="s">
        <v>369</v>
      </c>
      <c r="B107" s="198">
        <v>3663</v>
      </c>
      <c r="C107" s="198">
        <v>5130</v>
      </c>
      <c r="D107" s="198">
        <v>7995</v>
      </c>
      <c r="E107" s="198">
        <v>8983</v>
      </c>
      <c r="F107" s="199">
        <v>10694</v>
      </c>
      <c r="G107" s="88" t="s">
        <v>101</v>
      </c>
    </row>
    <row r="108" spans="1:13">
      <c r="A108" s="129" t="s">
        <v>370</v>
      </c>
      <c r="B108" s="808">
        <f>ROUND(32695,-2)</f>
        <v>32700</v>
      </c>
      <c r="C108" s="198">
        <f>ROUND(40671,-2)</f>
        <v>40700</v>
      </c>
      <c r="D108" s="198">
        <v>43100</v>
      </c>
      <c r="E108" s="198">
        <v>40200</v>
      </c>
      <c r="F108" s="199">
        <v>46800</v>
      </c>
      <c r="G108" s="199">
        <v>46900</v>
      </c>
    </row>
    <row r="109" spans="1:13" ht="14.7" customHeight="1">
      <c r="A109" s="923" t="s">
        <v>371</v>
      </c>
      <c r="B109" s="923"/>
      <c r="C109" s="923"/>
      <c r="D109" s="923"/>
      <c r="E109" s="923"/>
      <c r="F109" s="923"/>
      <c r="G109" s="923"/>
    </row>
    <row r="110" spans="1:13" ht="14.7" customHeight="1">
      <c r="A110" s="496" t="s">
        <v>372</v>
      </c>
    </row>
    <row r="112" spans="1:13">
      <c r="C112" s="645"/>
    </row>
    <row r="113" spans="2:2">
      <c r="B113" s="645"/>
    </row>
    <row r="119" spans="2:2" ht="15.6" customHeight="1"/>
    <row r="124" spans="2:2" ht="15.6" customHeight="1"/>
    <row r="133" ht="15.6" customHeight="1"/>
    <row r="139" ht="15.6" customHeight="1"/>
  </sheetData>
  <sheetProtection algorithmName="SHA-512" hashValue="/ueYQnVNZonnT6AJaLwJYUkl0sCRuVwo+5InBgUcjRuaxmLEjxJCfYOqBxrIqfJBA8qyMu8Hk4OTaELPsbP1UA==" saltValue="dcR+H7nf/Bcmjyqr6ybXyg==" spinCount="100000" sheet="1" objects="1" scenarios="1"/>
  <mergeCells count="21">
    <mergeCell ref="B32:B35"/>
    <mergeCell ref="B36:B40"/>
    <mergeCell ref="A41:A49"/>
    <mergeCell ref="B41:B44"/>
    <mergeCell ref="B45:B49"/>
    <mergeCell ref="A109:G109"/>
    <mergeCell ref="A18:G18"/>
    <mergeCell ref="B69:B73"/>
    <mergeCell ref="A74:A82"/>
    <mergeCell ref="B74:B77"/>
    <mergeCell ref="B78:B82"/>
    <mergeCell ref="A91:A94"/>
    <mergeCell ref="A95:A98"/>
    <mergeCell ref="A100:G100"/>
    <mergeCell ref="A101:G101"/>
    <mergeCell ref="A102:G102"/>
    <mergeCell ref="B64:C64"/>
    <mergeCell ref="B65:B68"/>
    <mergeCell ref="A65:A73"/>
    <mergeCell ref="B31:C31"/>
    <mergeCell ref="A32:A4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2DBEA-C85E-4684-9892-5307FCC59C89}">
  <dimension ref="A7:O28"/>
  <sheetViews>
    <sheetView showGridLines="0" zoomScaleNormal="100" workbookViewId="0">
      <selection activeCell="A12" sqref="A12"/>
    </sheetView>
  </sheetViews>
  <sheetFormatPr defaultColWidth="8.6640625" defaultRowHeight="14.4"/>
  <cols>
    <col min="1" max="1" width="13.21875" customWidth="1"/>
    <col min="2" max="6" width="14.6640625" customWidth="1"/>
    <col min="7" max="10" width="20" customWidth="1"/>
    <col min="11" max="11" width="26.21875" bestFit="1" customWidth="1"/>
    <col min="12" max="15" width="14.6640625" customWidth="1"/>
  </cols>
  <sheetData>
    <row r="7" spans="1:15" ht="21">
      <c r="A7" s="870" t="s">
        <v>1071</v>
      </c>
      <c r="B7" s="870"/>
    </row>
    <row r="8" spans="1:15" ht="15" thickBot="1"/>
    <row r="9" spans="1:15" ht="18.600000000000001" thickTop="1" thickBot="1">
      <c r="A9" s="871" t="s">
        <v>1203</v>
      </c>
      <c r="B9" s="871"/>
      <c r="C9" s="284"/>
      <c r="D9" s="284"/>
      <c r="E9" s="284"/>
      <c r="F9" s="284"/>
      <c r="G9" s="284"/>
      <c r="H9" s="284"/>
    </row>
    <row r="10" spans="1:15" ht="18" thickTop="1">
      <c r="A10" s="872"/>
      <c r="B10" s="872"/>
      <c r="C10" s="17"/>
      <c r="D10" s="17"/>
      <c r="E10" s="17"/>
      <c r="F10" s="17"/>
      <c r="G10" s="17"/>
    </row>
    <row r="11" spans="1:15" ht="15.6">
      <c r="A11" s="877" t="s">
        <v>1348</v>
      </c>
      <c r="B11" s="873"/>
      <c r="C11" s="874"/>
      <c r="D11" s="875"/>
      <c r="E11" s="876"/>
      <c r="F11" s="876"/>
      <c r="G11" s="876"/>
    </row>
    <row r="12" spans="1:15" ht="24.6" customHeight="1">
      <c r="A12" s="877"/>
      <c r="B12" s="873"/>
      <c r="C12" s="874"/>
      <c r="D12" s="875"/>
      <c r="E12" s="876"/>
      <c r="F12" s="876"/>
      <c r="G12" s="876"/>
      <c r="K12" s="869" t="s">
        <v>1199</v>
      </c>
    </row>
    <row r="13" spans="1:15" ht="39.6">
      <c r="A13" s="889" t="s">
        <v>1347</v>
      </c>
      <c r="B13" s="890" t="s">
        <v>1192</v>
      </c>
      <c r="C13" s="890" t="s">
        <v>249</v>
      </c>
      <c r="D13" s="891" t="s">
        <v>1193</v>
      </c>
      <c r="E13" s="891" t="s">
        <v>1194</v>
      </c>
      <c r="F13" s="891" t="s">
        <v>1195</v>
      </c>
      <c r="G13" s="891" t="s">
        <v>1196</v>
      </c>
      <c r="H13" s="891" t="s">
        <v>1197</v>
      </c>
      <c r="I13" s="891" t="s">
        <v>1198</v>
      </c>
      <c r="J13" s="891" t="s">
        <v>1343</v>
      </c>
      <c r="K13" s="891" t="s">
        <v>1344</v>
      </c>
      <c r="L13" s="891" t="s">
        <v>1345</v>
      </c>
      <c r="M13" s="891" t="s">
        <v>1200</v>
      </c>
      <c r="N13" s="891" t="s">
        <v>1201</v>
      </c>
      <c r="O13" s="891" t="s">
        <v>1202</v>
      </c>
    </row>
    <row r="14" spans="1:15" ht="99" customHeight="1">
      <c r="A14" s="968" t="s">
        <v>1346</v>
      </c>
      <c r="B14" s="969"/>
      <c r="C14" s="969"/>
      <c r="D14" s="969"/>
      <c r="E14" s="969"/>
      <c r="F14" s="969"/>
      <c r="G14" s="969"/>
      <c r="H14" s="969"/>
      <c r="I14" s="969"/>
      <c r="J14" s="969"/>
      <c r="K14" s="969"/>
      <c r="L14" s="969"/>
      <c r="M14" s="969"/>
      <c r="N14" s="969"/>
      <c r="O14" s="970"/>
    </row>
    <row r="15" spans="1:15" ht="30" customHeight="1">
      <c r="A15" s="909" t="s">
        <v>1373</v>
      </c>
      <c r="B15" s="971"/>
      <c r="C15" s="971"/>
      <c r="D15" s="971"/>
      <c r="E15" s="971"/>
      <c r="F15" s="971"/>
      <c r="G15" s="971"/>
      <c r="H15" s="971"/>
      <c r="I15" s="971"/>
      <c r="J15" s="971"/>
      <c r="K15" s="971"/>
      <c r="L15" s="971"/>
      <c r="M15" s="971"/>
      <c r="N15" s="971"/>
      <c r="O15" s="971"/>
    </row>
    <row r="16" spans="1:15">
      <c r="A16" s="878"/>
      <c r="B16" s="878"/>
      <c r="C16" s="878"/>
      <c r="D16" s="879"/>
      <c r="E16" s="879"/>
      <c r="F16" s="880"/>
      <c r="G16" s="880"/>
      <c r="H16" s="881"/>
    </row>
    <row r="17" spans="1:8">
      <c r="A17" s="878"/>
      <c r="B17" s="878"/>
      <c r="C17" s="878"/>
      <c r="D17" s="879"/>
      <c r="E17" s="879"/>
      <c r="F17" s="880"/>
      <c r="G17" s="880"/>
      <c r="H17" s="881"/>
    </row>
    <row r="18" spans="1:8">
      <c r="A18" s="878"/>
      <c r="B18" s="878"/>
      <c r="C18" s="878"/>
      <c r="D18" s="879"/>
      <c r="E18" s="879"/>
      <c r="F18" s="880"/>
      <c r="G18" s="880"/>
      <c r="H18" s="881"/>
    </row>
    <row r="19" spans="1:8">
      <c r="A19" s="878"/>
      <c r="B19" s="878"/>
      <c r="C19" s="878"/>
      <c r="D19" s="879"/>
      <c r="E19" s="879"/>
      <c r="F19" s="882"/>
      <c r="G19" s="882"/>
      <c r="H19" s="881"/>
    </row>
    <row r="20" spans="1:8">
      <c r="A20" s="878"/>
      <c r="B20" s="878"/>
      <c r="C20" s="878"/>
      <c r="D20" s="879"/>
      <c r="E20" s="879"/>
      <c r="F20" s="880"/>
      <c r="G20" s="880"/>
      <c r="H20" s="881"/>
    </row>
    <row r="21" spans="1:8">
      <c r="A21" s="878"/>
      <c r="B21" s="878"/>
      <c r="C21" s="878"/>
      <c r="D21" s="879"/>
      <c r="E21" s="879"/>
      <c r="F21" s="880"/>
      <c r="G21" s="880"/>
      <c r="H21" s="881"/>
    </row>
    <row r="22" spans="1:8">
      <c r="A22" s="883"/>
      <c r="B22" s="883"/>
      <c r="C22" s="883"/>
      <c r="D22" s="873"/>
      <c r="E22" s="873"/>
      <c r="F22" s="873"/>
      <c r="G22" s="873"/>
      <c r="H22" s="883"/>
    </row>
    <row r="23" spans="1:8" ht="25.8" customHeight="1">
      <c r="A23" s="967"/>
      <c r="B23" s="967"/>
      <c r="C23" s="967"/>
      <c r="D23" s="967"/>
      <c r="E23" s="967"/>
      <c r="F23" s="967"/>
      <c r="G23" s="967"/>
      <c r="H23" s="967"/>
    </row>
    <row r="25" spans="1:8">
      <c r="A25" s="877"/>
      <c r="B25" s="877"/>
    </row>
    <row r="26" spans="1:8">
      <c r="A26" s="884"/>
      <c r="B26" s="884"/>
      <c r="C26" s="884"/>
      <c r="D26" s="885"/>
      <c r="E26" s="885"/>
      <c r="F26" s="885"/>
      <c r="G26" s="885"/>
      <c r="H26" s="885"/>
    </row>
    <row r="27" spans="1:8">
      <c r="A27" s="886"/>
      <c r="B27" s="886"/>
      <c r="C27" s="886"/>
      <c r="D27" s="887"/>
      <c r="E27" s="887"/>
      <c r="F27" s="887"/>
      <c r="G27" s="887"/>
      <c r="H27" s="887"/>
    </row>
    <row r="28" spans="1:8">
      <c r="A28" s="888"/>
      <c r="B28" s="888"/>
    </row>
  </sheetData>
  <sheetProtection algorithmName="SHA-512" hashValue="IJQoI2c2tdfBkt62/mxMjzTXSqX3JQ6eCWin0x5Qhd677u0GBzWogVbPsi5R+LmJJ79pW0zPkfduYrogysWBPw==" saltValue="pe7KJwRbakbsS5qRQc0tvQ==" spinCount="100000" sheet="1" objects="1" scenarios="1"/>
  <mergeCells count="3">
    <mergeCell ref="A23:H23"/>
    <mergeCell ref="A14:O14"/>
    <mergeCell ref="A15:O1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3F3B3-5F18-4B7A-8D05-4BB13E723FAF}">
  <sheetPr>
    <pageSetUpPr autoPageBreaks="0"/>
  </sheetPr>
  <dimension ref="A7:U180"/>
  <sheetViews>
    <sheetView showGridLines="0" zoomScale="106" zoomScaleNormal="106" workbookViewId="0">
      <selection activeCell="D8" sqref="D8"/>
    </sheetView>
  </sheetViews>
  <sheetFormatPr defaultColWidth="8.6640625" defaultRowHeight="14.4"/>
  <cols>
    <col min="1" max="1" width="43" customWidth="1"/>
    <col min="2" max="11" width="17.5546875" customWidth="1"/>
    <col min="12" max="12" width="15.44140625" customWidth="1"/>
    <col min="13" max="13" width="15.5546875" customWidth="1"/>
    <col min="14" max="14" width="15.44140625" customWidth="1"/>
    <col min="15" max="15" width="13" customWidth="1"/>
    <col min="16" max="16" width="12.77734375" bestFit="1" customWidth="1"/>
    <col min="17" max="17" width="12.33203125" bestFit="1" customWidth="1"/>
    <col min="18" max="18" width="12.77734375" bestFit="1" customWidth="1"/>
    <col min="19" max="19" width="12.33203125" bestFit="1" customWidth="1"/>
    <col min="20" max="20" width="12.77734375" bestFit="1" customWidth="1"/>
    <col min="21" max="21" width="12.33203125" bestFit="1" customWidth="1"/>
  </cols>
  <sheetData>
    <row r="7" spans="1:8" ht="21">
      <c r="A7" s="7" t="s">
        <v>1071</v>
      </c>
    </row>
    <row r="8" spans="1:8" ht="21.6" thickBot="1">
      <c r="A8" s="7"/>
    </row>
    <row r="9" spans="1:8" ht="18.600000000000001" thickTop="1" thickBot="1">
      <c r="A9" s="381" t="s">
        <v>142</v>
      </c>
      <c r="B9" s="382"/>
      <c r="C9" s="382"/>
      <c r="D9" s="382"/>
      <c r="E9" s="382"/>
      <c r="F9" s="382"/>
      <c r="G9" s="382"/>
      <c r="H9" s="382"/>
    </row>
    <row r="10" spans="1:8" ht="18" thickTop="1">
      <c r="A10" s="18"/>
      <c r="B10" s="17"/>
      <c r="C10" s="17"/>
      <c r="D10" s="17"/>
      <c r="E10" s="17"/>
      <c r="F10" s="17"/>
    </row>
    <row r="12" spans="1:8">
      <c r="A12" s="1" t="s">
        <v>143</v>
      </c>
    </row>
    <row r="13" spans="1:8">
      <c r="A13" s="64"/>
      <c r="B13" s="425">
        <v>2022</v>
      </c>
      <c r="C13" s="425">
        <v>2021</v>
      </c>
      <c r="D13" s="62">
        <v>2020</v>
      </c>
      <c r="E13" s="62">
        <v>2019</v>
      </c>
      <c r="F13" s="62">
        <v>2018</v>
      </c>
      <c r="G13" s="62">
        <v>2017</v>
      </c>
      <c r="H13" s="63">
        <v>2016</v>
      </c>
    </row>
    <row r="14" spans="1:8">
      <c r="A14" s="1003" t="s">
        <v>144</v>
      </c>
      <c r="B14" s="1004"/>
      <c r="C14" s="1004"/>
      <c r="D14" s="1004"/>
      <c r="E14" s="1004"/>
      <c r="F14" s="1004"/>
      <c r="G14" s="1004"/>
      <c r="H14" s="1005"/>
    </row>
    <row r="15" spans="1:8" ht="16.2">
      <c r="A15" s="383" t="s">
        <v>145</v>
      </c>
      <c r="B15" s="384">
        <v>117327</v>
      </c>
      <c r="C15" s="384">
        <v>117262.45476999998</v>
      </c>
      <c r="D15" s="384">
        <v>118283.767125</v>
      </c>
      <c r="E15" s="384">
        <v>127017.74543</v>
      </c>
      <c r="F15" s="384">
        <v>128146.34096000005</v>
      </c>
      <c r="G15" s="384">
        <v>115367.98570999998</v>
      </c>
      <c r="H15" s="384">
        <v>117930.73119999999</v>
      </c>
    </row>
    <row r="16" spans="1:8" ht="16.2">
      <c r="A16" s="383" t="s">
        <v>146</v>
      </c>
      <c r="B16" s="384">
        <v>184327</v>
      </c>
      <c r="C16" s="384">
        <v>164977.49219000005</v>
      </c>
      <c r="D16" s="384">
        <v>199558.033945</v>
      </c>
      <c r="E16" s="384">
        <v>210944.65785999995</v>
      </c>
      <c r="F16" s="384">
        <v>217401.14603999996</v>
      </c>
      <c r="G16" s="384">
        <v>254911.26161000002</v>
      </c>
      <c r="H16" s="384">
        <v>228531.74680000002</v>
      </c>
    </row>
    <row r="17" spans="1:10">
      <c r="A17" s="383" t="s">
        <v>147</v>
      </c>
      <c r="B17" s="384">
        <v>235671</v>
      </c>
      <c r="C17" s="384">
        <v>219002.99399999995</v>
      </c>
      <c r="D17" s="384">
        <v>256133.92199999999</v>
      </c>
      <c r="E17" s="384">
        <v>263599.85566</v>
      </c>
      <c r="F17" s="384">
        <v>293170.52599999995</v>
      </c>
      <c r="G17" s="384">
        <v>315547.31800000003</v>
      </c>
      <c r="H17" s="384">
        <v>291550.25829999999</v>
      </c>
    </row>
    <row r="18" spans="1:10">
      <c r="A18" s="383" t="s">
        <v>148</v>
      </c>
      <c r="B18" s="384">
        <v>52904</v>
      </c>
      <c r="C18" s="384">
        <v>54129.280920000005</v>
      </c>
      <c r="D18" s="384">
        <v>58412.136870000002</v>
      </c>
      <c r="E18" s="384">
        <v>58551.973579999998</v>
      </c>
      <c r="F18" s="384">
        <v>62033.189990400002</v>
      </c>
      <c r="G18" s="384">
        <v>54394.637920000001</v>
      </c>
      <c r="H18" s="384">
        <v>61863.686999999998</v>
      </c>
    </row>
    <row r="19" spans="1:10">
      <c r="A19" s="383" t="s">
        <v>149</v>
      </c>
      <c r="B19" s="384">
        <v>134131</v>
      </c>
      <c r="C19" s="384">
        <v>138811.77423000001</v>
      </c>
      <c r="D19" s="384">
        <v>157641.361</v>
      </c>
      <c r="E19" s="384">
        <v>148913.70376000003</v>
      </c>
      <c r="F19" s="384">
        <v>174688.177</v>
      </c>
      <c r="G19" s="384">
        <v>176562.85800000001</v>
      </c>
      <c r="H19" s="384">
        <v>167337.73080000002</v>
      </c>
    </row>
    <row r="20" spans="1:10" ht="16.2">
      <c r="A20" s="383" t="s">
        <v>150</v>
      </c>
      <c r="B20" s="384">
        <v>250449</v>
      </c>
      <c r="C20" s="384">
        <v>256074.22899999999</v>
      </c>
      <c r="D20" s="384">
        <v>275925.12812499999</v>
      </c>
      <c r="E20" s="384">
        <v>275931.44919000001</v>
      </c>
      <c r="F20" s="384">
        <v>302834.51796000003</v>
      </c>
      <c r="G20" s="384">
        <v>291930.84370999999</v>
      </c>
      <c r="H20" s="384">
        <v>285268.462</v>
      </c>
    </row>
    <row r="21" spans="1:10">
      <c r="A21" s="1006" t="s">
        <v>151</v>
      </c>
      <c r="B21" s="1007"/>
      <c r="C21" s="1007"/>
      <c r="D21" s="1007"/>
      <c r="E21" s="1007"/>
      <c r="F21" s="1007"/>
      <c r="G21" s="1007"/>
      <c r="H21" s="1008"/>
    </row>
    <row r="22" spans="1:10" ht="16.2">
      <c r="A22" s="383" t="s">
        <v>152</v>
      </c>
      <c r="B22" s="384">
        <v>47701</v>
      </c>
      <c r="C22" s="384">
        <v>45222.218769999978</v>
      </c>
      <c r="D22" s="384">
        <v>47739.281125000001</v>
      </c>
      <c r="E22" s="384">
        <v>51953.730429999981</v>
      </c>
      <c r="F22" s="384">
        <v>60002.564960000011</v>
      </c>
      <c r="G22" s="384">
        <v>44225.159709999985</v>
      </c>
      <c r="H22" s="384">
        <v>45150.881199999989</v>
      </c>
      <c r="J22" s="205"/>
    </row>
    <row r="23" spans="1:10" ht="16.2">
      <c r="A23" s="383" t="s">
        <v>146</v>
      </c>
      <c r="B23" s="384">
        <v>184327</v>
      </c>
      <c r="C23" s="384">
        <v>164977.49219000005</v>
      </c>
      <c r="D23" s="384">
        <v>199558.033945</v>
      </c>
      <c r="E23" s="384">
        <v>210944.65785999995</v>
      </c>
      <c r="F23" s="384">
        <v>217401.14603999996</v>
      </c>
      <c r="G23" s="384">
        <v>254911.26161000002</v>
      </c>
      <c r="H23" s="384">
        <v>228531.74680000002</v>
      </c>
    </row>
    <row r="24" spans="1:10">
      <c r="A24" s="383" t="s">
        <v>147</v>
      </c>
      <c r="B24" s="384">
        <v>173158</v>
      </c>
      <c r="C24" s="384">
        <v>153700.31400000001</v>
      </c>
      <c r="D24" s="384">
        <v>190658.43900000001</v>
      </c>
      <c r="E24" s="384">
        <v>195969.69766000003</v>
      </c>
      <c r="F24" s="384">
        <v>231152.12899999993</v>
      </c>
      <c r="G24" s="384">
        <v>249657.049</v>
      </c>
      <c r="H24" s="384">
        <v>226178.99930000002</v>
      </c>
    </row>
    <row r="25" spans="1:10">
      <c r="A25" s="383" t="s">
        <v>148</v>
      </c>
      <c r="B25" s="384">
        <v>45791</v>
      </c>
      <c r="C25" s="384">
        <v>47391.723920000004</v>
      </c>
      <c r="D25" s="384">
        <v>53343.133870000005</v>
      </c>
      <c r="E25" s="384">
        <v>51118.116580000002</v>
      </c>
      <c r="F25" s="384">
        <v>55907.810990400001</v>
      </c>
      <c r="G25" s="384">
        <v>49142.08092</v>
      </c>
      <c r="H25" s="384">
        <v>54455.095000000001</v>
      </c>
    </row>
    <row r="26" spans="1:10">
      <c r="A26" s="383" t="s">
        <v>149</v>
      </c>
      <c r="B26" s="384">
        <v>134131</v>
      </c>
      <c r="C26" s="384">
        <v>138811.77423000001</v>
      </c>
      <c r="D26" s="384">
        <v>157641.361</v>
      </c>
      <c r="E26" s="384">
        <v>148913.70376000003</v>
      </c>
      <c r="F26" s="384">
        <v>174688.177</v>
      </c>
      <c r="G26" s="384">
        <v>176562.85800000001</v>
      </c>
      <c r="H26" s="384">
        <v>167337.73080000002</v>
      </c>
    </row>
    <row r="27" spans="1:10" ht="16.2">
      <c r="A27" s="383" t="s">
        <v>150</v>
      </c>
      <c r="B27" s="384">
        <v>180823</v>
      </c>
      <c r="C27" s="384">
        <v>184033.99299999999</v>
      </c>
      <c r="D27" s="384">
        <v>205380.64212500001</v>
      </c>
      <c r="E27" s="384">
        <v>200867.43419</v>
      </c>
      <c r="F27" s="384">
        <v>234690.74196000001</v>
      </c>
      <c r="G27" s="384">
        <v>220788.01770999999</v>
      </c>
      <c r="H27" s="384">
        <v>212488.61199999999</v>
      </c>
    </row>
    <row r="28" spans="1:10" ht="16.2">
      <c r="A28" s="383" t="s">
        <v>1204</v>
      </c>
      <c r="B28" s="806">
        <v>0.74</v>
      </c>
      <c r="C28" s="806">
        <v>0.75</v>
      </c>
      <c r="D28" s="806">
        <v>0.77</v>
      </c>
      <c r="E28" s="806">
        <v>0.74</v>
      </c>
      <c r="F28" s="806">
        <v>0.74</v>
      </c>
      <c r="G28" s="806">
        <v>0.8</v>
      </c>
      <c r="H28" s="806">
        <v>0.79</v>
      </c>
    </row>
    <row r="29" spans="1:10">
      <c r="A29" s="159" t="s">
        <v>1205</v>
      </c>
      <c r="B29" s="426"/>
      <c r="C29" s="426"/>
      <c r="D29" s="426"/>
      <c r="E29" s="426"/>
      <c r="F29" s="426"/>
      <c r="G29" s="386"/>
    </row>
    <row r="30" spans="1:10">
      <c r="A30" s="159" t="s">
        <v>1206</v>
      </c>
      <c r="B30" s="426"/>
      <c r="C30" s="426"/>
      <c r="D30" s="426"/>
      <c r="E30" s="426"/>
      <c r="F30" s="426"/>
      <c r="G30" s="386"/>
    </row>
    <row r="31" spans="1:10">
      <c r="A31" s="159" t="s">
        <v>1207</v>
      </c>
      <c r="B31" s="426"/>
      <c r="C31" s="426"/>
      <c r="D31" s="426"/>
      <c r="E31" s="426"/>
      <c r="F31" s="426"/>
      <c r="G31" s="386"/>
    </row>
    <row r="32" spans="1:10">
      <c r="A32" s="159" t="s">
        <v>1208</v>
      </c>
      <c r="B32" s="426"/>
      <c r="C32" s="426"/>
      <c r="D32" s="426"/>
      <c r="E32" s="426"/>
      <c r="F32" s="426"/>
      <c r="G32" s="386"/>
    </row>
    <row r="33" spans="1:11">
      <c r="A33" s="91"/>
      <c r="B33" s="426"/>
      <c r="C33" s="426"/>
      <c r="D33" s="426"/>
      <c r="E33" s="426"/>
      <c r="F33" s="426"/>
      <c r="G33" s="386"/>
    </row>
    <row r="34" spans="1:11">
      <c r="A34" s="1" t="s">
        <v>1078</v>
      </c>
    </row>
    <row r="35" spans="1:11" ht="14.7" customHeight="1">
      <c r="A35" s="988"/>
      <c r="B35" s="989"/>
      <c r="C35" s="972" t="s">
        <v>144</v>
      </c>
      <c r="D35" s="973"/>
      <c r="E35" s="974"/>
      <c r="F35" s="972" t="s">
        <v>151</v>
      </c>
      <c r="G35" s="973"/>
      <c r="H35" s="974"/>
      <c r="I35" s="975" t="s">
        <v>156</v>
      </c>
      <c r="J35" s="976"/>
      <c r="K35" s="977"/>
    </row>
    <row r="36" spans="1:11">
      <c r="A36" s="978"/>
      <c r="B36" s="980" t="s">
        <v>157</v>
      </c>
      <c r="C36" s="982" t="s">
        <v>158</v>
      </c>
      <c r="D36" s="983"/>
      <c r="E36" s="984"/>
      <c r="F36" s="982" t="s">
        <v>158</v>
      </c>
      <c r="G36" s="983"/>
      <c r="H36" s="984"/>
      <c r="I36" s="982" t="s">
        <v>158</v>
      </c>
      <c r="J36" s="983"/>
      <c r="K36" s="984"/>
    </row>
    <row r="37" spans="1:11" ht="15.6">
      <c r="A37" s="979"/>
      <c r="B37" s="981"/>
      <c r="C37" s="134" t="s">
        <v>159</v>
      </c>
      <c r="D37" s="134" t="s">
        <v>160</v>
      </c>
      <c r="E37" s="134" t="s">
        <v>58</v>
      </c>
      <c r="F37" s="134" t="s">
        <v>159</v>
      </c>
      <c r="G37" s="134" t="s">
        <v>160</v>
      </c>
      <c r="H37" s="134" t="s">
        <v>58</v>
      </c>
      <c r="I37" s="134" t="s">
        <v>159</v>
      </c>
      <c r="J37" s="134" t="s">
        <v>160</v>
      </c>
      <c r="K37" s="134" t="s">
        <v>58</v>
      </c>
    </row>
    <row r="38" spans="1:11" ht="15.6">
      <c r="A38" s="978" t="s">
        <v>161</v>
      </c>
      <c r="B38" s="133" t="s">
        <v>162</v>
      </c>
      <c r="C38" s="57">
        <v>80881</v>
      </c>
      <c r="D38" s="57">
        <v>11290</v>
      </c>
      <c r="E38" s="57">
        <v>92171</v>
      </c>
      <c r="F38" s="57">
        <v>12650</v>
      </c>
      <c r="G38" s="57">
        <v>11290</v>
      </c>
      <c r="H38" s="57">
        <v>23939</v>
      </c>
      <c r="I38" s="57">
        <v>2340</v>
      </c>
      <c r="J38" s="45">
        <v>0</v>
      </c>
      <c r="K38" s="57">
        <v>2340</v>
      </c>
    </row>
    <row r="39" spans="1:11" ht="15.6">
      <c r="A39" s="985"/>
      <c r="B39" s="133" t="s">
        <v>163</v>
      </c>
      <c r="C39" s="57">
        <v>21636</v>
      </c>
      <c r="D39" s="57">
        <v>3508</v>
      </c>
      <c r="E39" s="57">
        <v>25145</v>
      </c>
      <c r="F39" s="57">
        <v>21636</v>
      </c>
      <c r="G39" s="57">
        <v>2114</v>
      </c>
      <c r="H39" s="57">
        <v>23750</v>
      </c>
      <c r="I39" s="57">
        <v>10215</v>
      </c>
      <c r="J39" s="45">
        <v>84</v>
      </c>
      <c r="K39" s="57">
        <v>10299</v>
      </c>
    </row>
    <row r="40" spans="1:11" ht="15.6">
      <c r="A40" s="985"/>
      <c r="B40" s="133" t="s">
        <v>164</v>
      </c>
      <c r="C40" s="45">
        <v>0</v>
      </c>
      <c r="D40" s="45">
        <v>7</v>
      </c>
      <c r="E40" s="45">
        <v>7</v>
      </c>
      <c r="F40" s="45">
        <v>0</v>
      </c>
      <c r="G40" s="45">
        <v>7</v>
      </c>
      <c r="H40" s="45">
        <v>7</v>
      </c>
      <c r="I40" s="45">
        <v>0</v>
      </c>
      <c r="J40" s="45">
        <v>0</v>
      </c>
      <c r="K40" s="45">
        <v>0</v>
      </c>
    </row>
    <row r="41" spans="1:11" ht="15.6">
      <c r="A41" s="985"/>
      <c r="B41" s="133" t="s">
        <v>165</v>
      </c>
      <c r="C41" s="45">
        <v>4</v>
      </c>
      <c r="D41" s="45">
        <v>0</v>
      </c>
      <c r="E41" s="45">
        <v>4</v>
      </c>
      <c r="F41" s="45">
        <v>4</v>
      </c>
      <c r="G41" s="45">
        <v>0</v>
      </c>
      <c r="H41" s="45">
        <v>4</v>
      </c>
      <c r="I41" s="45">
        <v>0</v>
      </c>
      <c r="J41" s="45">
        <v>0</v>
      </c>
      <c r="K41" s="45">
        <v>0</v>
      </c>
    </row>
    <row r="42" spans="1:11">
      <c r="A42" s="979"/>
      <c r="B42" s="44" t="s">
        <v>58</v>
      </c>
      <c r="C42" s="59">
        <v>102522</v>
      </c>
      <c r="D42" s="59">
        <v>14805</v>
      </c>
      <c r="E42" s="59">
        <v>117327</v>
      </c>
      <c r="F42" s="59">
        <v>34290</v>
      </c>
      <c r="G42" s="59">
        <v>13411</v>
      </c>
      <c r="H42" s="809">
        <v>47701</v>
      </c>
      <c r="I42" s="59">
        <v>12555</v>
      </c>
      <c r="J42" s="74">
        <v>84</v>
      </c>
      <c r="K42" s="59">
        <v>12639</v>
      </c>
    </row>
    <row r="43" spans="1:11" ht="15.6">
      <c r="A43" s="978" t="s">
        <v>166</v>
      </c>
      <c r="B43" s="133" t="s">
        <v>162</v>
      </c>
      <c r="C43" s="57">
        <v>140311</v>
      </c>
      <c r="D43" s="57">
        <v>34838</v>
      </c>
      <c r="E43" s="57">
        <v>175149</v>
      </c>
      <c r="F43" s="57">
        <v>140311</v>
      </c>
      <c r="G43" s="57">
        <v>34838</v>
      </c>
      <c r="H43" s="57">
        <v>175149</v>
      </c>
      <c r="I43" s="45">
        <v>0</v>
      </c>
      <c r="J43" s="45">
        <v>0</v>
      </c>
      <c r="K43" s="45">
        <v>0</v>
      </c>
    </row>
    <row r="44" spans="1:11" ht="15.6">
      <c r="A44" s="985"/>
      <c r="B44" s="133" t="s">
        <v>163</v>
      </c>
      <c r="C44" s="57">
        <v>6938</v>
      </c>
      <c r="D44" s="57">
        <v>2207</v>
      </c>
      <c r="E44" s="57">
        <v>9145</v>
      </c>
      <c r="F44" s="57">
        <v>6938</v>
      </c>
      <c r="G44" s="57">
        <v>2207</v>
      </c>
      <c r="H44" s="57">
        <v>9145</v>
      </c>
      <c r="I44" s="57">
        <v>2144</v>
      </c>
      <c r="J44" s="45">
        <v>84</v>
      </c>
      <c r="K44" s="57">
        <v>2228</v>
      </c>
    </row>
    <row r="45" spans="1:11" ht="15.6">
      <c r="A45" s="985"/>
      <c r="B45" s="133" t="s">
        <v>164</v>
      </c>
      <c r="C45" s="45">
        <v>0</v>
      </c>
      <c r="D45" s="45">
        <v>32</v>
      </c>
      <c r="E45" s="45">
        <v>32</v>
      </c>
      <c r="F45" s="45">
        <v>0</v>
      </c>
      <c r="G45" s="45">
        <v>32</v>
      </c>
      <c r="H45" s="45">
        <v>32</v>
      </c>
      <c r="I45" s="45">
        <v>0</v>
      </c>
      <c r="J45" s="45">
        <v>0</v>
      </c>
      <c r="K45" s="45">
        <v>0</v>
      </c>
    </row>
    <row r="46" spans="1:11" ht="15.6">
      <c r="A46" s="985"/>
      <c r="B46" s="133" t="s">
        <v>165</v>
      </c>
      <c r="C46" s="45">
        <v>0</v>
      </c>
      <c r="D46" s="45">
        <v>0</v>
      </c>
      <c r="E46" s="45">
        <v>0</v>
      </c>
      <c r="F46" s="45">
        <v>0</v>
      </c>
      <c r="G46" s="45">
        <v>0</v>
      </c>
      <c r="H46" s="45">
        <v>0</v>
      </c>
      <c r="I46" s="45">
        <v>0</v>
      </c>
      <c r="J46" s="45">
        <v>0</v>
      </c>
      <c r="K46" s="45">
        <v>0</v>
      </c>
    </row>
    <row r="47" spans="1:11">
      <c r="A47" s="979"/>
      <c r="B47" s="44" t="s">
        <v>58</v>
      </c>
      <c r="C47" s="59">
        <v>147249</v>
      </c>
      <c r="D47" s="59">
        <v>37077</v>
      </c>
      <c r="E47" s="59">
        <v>184327</v>
      </c>
      <c r="F47" s="59">
        <v>147249</v>
      </c>
      <c r="G47" s="59">
        <v>37077</v>
      </c>
      <c r="H47" s="809">
        <v>184327</v>
      </c>
      <c r="I47" s="59">
        <v>2144</v>
      </c>
      <c r="J47" s="74">
        <v>84</v>
      </c>
      <c r="K47" s="59">
        <v>2228</v>
      </c>
    </row>
    <row r="48" spans="1:11" ht="15.6">
      <c r="A48" s="978" t="s">
        <v>147</v>
      </c>
      <c r="B48" s="133" t="s">
        <v>162</v>
      </c>
      <c r="C48" s="810">
        <v>142564</v>
      </c>
      <c r="D48" s="57">
        <v>75529</v>
      </c>
      <c r="E48" s="57">
        <v>218093</v>
      </c>
      <c r="F48" s="57">
        <v>80947</v>
      </c>
      <c r="G48" s="57">
        <v>75529</v>
      </c>
      <c r="H48" s="57">
        <v>156476</v>
      </c>
      <c r="I48" s="45">
        <v>0</v>
      </c>
      <c r="J48" s="45">
        <v>0</v>
      </c>
      <c r="K48" s="45">
        <v>0</v>
      </c>
    </row>
    <row r="49" spans="1:11" ht="15.6">
      <c r="A49" s="985"/>
      <c r="B49" s="133" t="s">
        <v>163</v>
      </c>
      <c r="C49" s="57">
        <v>3405</v>
      </c>
      <c r="D49" s="57">
        <v>11882</v>
      </c>
      <c r="E49" s="57">
        <v>15287</v>
      </c>
      <c r="F49" s="57">
        <v>3405</v>
      </c>
      <c r="G49" s="57">
        <v>11882</v>
      </c>
      <c r="H49" s="57">
        <v>15287</v>
      </c>
      <c r="I49" s="57">
        <v>1208</v>
      </c>
      <c r="J49" s="45">
        <v>0</v>
      </c>
      <c r="K49" s="57">
        <v>1208</v>
      </c>
    </row>
    <row r="50" spans="1:11" ht="15.6">
      <c r="A50" s="985"/>
      <c r="B50" s="133" t="s">
        <v>164</v>
      </c>
      <c r="C50" s="45">
        <v>47</v>
      </c>
      <c r="D50" s="45">
        <v>33</v>
      </c>
      <c r="E50" s="45">
        <v>80</v>
      </c>
      <c r="F50" s="45">
        <v>47</v>
      </c>
      <c r="G50" s="45">
        <v>33</v>
      </c>
      <c r="H50" s="45">
        <v>80</v>
      </c>
      <c r="I50" s="45">
        <v>0</v>
      </c>
      <c r="J50" s="45">
        <v>0</v>
      </c>
      <c r="K50" s="45">
        <v>0</v>
      </c>
    </row>
    <row r="51" spans="1:11" ht="15.6">
      <c r="A51" s="985"/>
      <c r="B51" s="133" t="s">
        <v>165</v>
      </c>
      <c r="C51" s="57">
        <v>1788</v>
      </c>
      <c r="D51" s="45">
        <v>424</v>
      </c>
      <c r="E51" s="57">
        <v>2212</v>
      </c>
      <c r="F51" s="57">
        <v>1316</v>
      </c>
      <c r="G51" s="45">
        <v>0</v>
      </c>
      <c r="H51" s="57">
        <v>1316</v>
      </c>
      <c r="I51" s="57">
        <v>1316</v>
      </c>
      <c r="J51" s="45">
        <v>0</v>
      </c>
      <c r="K51" s="57">
        <v>1316</v>
      </c>
    </row>
    <row r="52" spans="1:11">
      <c r="A52" s="979"/>
      <c r="B52" s="44" t="s">
        <v>58</v>
      </c>
      <c r="C52" s="59">
        <v>147804</v>
      </c>
      <c r="D52" s="59">
        <v>87867</v>
      </c>
      <c r="E52" s="59">
        <v>235671</v>
      </c>
      <c r="F52" s="59">
        <v>85715</v>
      </c>
      <c r="G52" s="59">
        <v>87443</v>
      </c>
      <c r="H52" s="59">
        <v>173158</v>
      </c>
      <c r="I52" s="59">
        <v>2524</v>
      </c>
      <c r="J52" s="74">
        <v>0</v>
      </c>
      <c r="K52" s="59">
        <v>2524</v>
      </c>
    </row>
    <row r="53" spans="1:11">
      <c r="A53" s="978" t="s">
        <v>148</v>
      </c>
      <c r="B53" s="133" t="s">
        <v>167</v>
      </c>
      <c r="C53" s="57">
        <v>14728</v>
      </c>
      <c r="D53" s="57">
        <v>11596</v>
      </c>
      <c r="E53" s="57">
        <v>26324</v>
      </c>
      <c r="F53" s="57">
        <v>7615</v>
      </c>
      <c r="G53" s="57">
        <v>11596</v>
      </c>
      <c r="H53" s="57">
        <v>19211</v>
      </c>
      <c r="I53" s="57">
        <v>3240</v>
      </c>
      <c r="J53" s="57">
        <v>1626</v>
      </c>
      <c r="K53" s="57">
        <v>4866</v>
      </c>
    </row>
    <row r="54" spans="1:11">
      <c r="A54" s="985"/>
      <c r="B54" s="133" t="s">
        <v>168</v>
      </c>
      <c r="C54" s="57">
        <v>8262</v>
      </c>
      <c r="D54" s="57">
        <v>18318</v>
      </c>
      <c r="E54" s="57">
        <v>26580</v>
      </c>
      <c r="F54" s="57">
        <v>8262</v>
      </c>
      <c r="G54" s="57">
        <v>18318</v>
      </c>
      <c r="H54" s="57">
        <v>26580</v>
      </c>
      <c r="I54" s="57">
        <v>6159</v>
      </c>
      <c r="J54" s="45">
        <v>14</v>
      </c>
      <c r="K54" s="57">
        <v>6173</v>
      </c>
    </row>
    <row r="55" spans="1:11">
      <c r="A55" s="979"/>
      <c r="B55" s="44" t="s">
        <v>58</v>
      </c>
      <c r="C55" s="59">
        <v>22990</v>
      </c>
      <c r="D55" s="59">
        <v>29914</v>
      </c>
      <c r="E55" s="809">
        <v>52904</v>
      </c>
      <c r="F55" s="59">
        <v>15877</v>
      </c>
      <c r="G55" s="59">
        <v>29914</v>
      </c>
      <c r="H55" s="809">
        <v>45791</v>
      </c>
      <c r="I55" s="59">
        <v>9399</v>
      </c>
      <c r="J55" s="59">
        <v>1640</v>
      </c>
      <c r="K55" s="59">
        <v>11040</v>
      </c>
    </row>
    <row r="56" spans="1:11">
      <c r="A56" s="986" t="s">
        <v>169</v>
      </c>
      <c r="B56" s="987"/>
      <c r="C56" s="45"/>
      <c r="D56" s="45"/>
      <c r="E56" s="57">
        <v>13079</v>
      </c>
      <c r="F56" s="45"/>
      <c r="G56" s="45"/>
      <c r="H56" s="57">
        <v>13079</v>
      </c>
      <c r="I56" s="45"/>
      <c r="J56" s="45"/>
      <c r="K56" s="57">
        <v>1304</v>
      </c>
    </row>
    <row r="57" spans="1:11">
      <c r="A57" s="159" t="s">
        <v>1209</v>
      </c>
      <c r="K57" s="215"/>
    </row>
    <row r="58" spans="1:11">
      <c r="A58" s="159" t="s">
        <v>1210</v>
      </c>
    </row>
    <row r="59" spans="1:11">
      <c r="A59" s="159" t="s">
        <v>1211</v>
      </c>
      <c r="B59" s="339"/>
      <c r="C59" s="339"/>
      <c r="D59" s="339"/>
      <c r="E59" s="294"/>
      <c r="F59" s="339"/>
      <c r="G59" s="339"/>
      <c r="H59" s="294"/>
    </row>
    <row r="60" spans="1:11">
      <c r="A60" s="807" t="s">
        <v>173</v>
      </c>
    </row>
    <row r="61" spans="1:11">
      <c r="A61" s="807" t="s">
        <v>174</v>
      </c>
    </row>
    <row r="62" spans="1:11">
      <c r="A62" s="807" t="s">
        <v>175</v>
      </c>
    </row>
    <row r="63" spans="1:11">
      <c r="A63" s="807" t="s">
        <v>176</v>
      </c>
    </row>
    <row r="64" spans="1:11">
      <c r="A64" s="807" t="s">
        <v>177</v>
      </c>
    </row>
    <row r="66" spans="1:12" s="6" customFormat="1" ht="13.8">
      <c r="A66" s="1" t="s">
        <v>1079</v>
      </c>
    </row>
    <row r="67" spans="1:12" s="6" customFormat="1" ht="15" customHeight="1">
      <c r="A67" s="670"/>
      <c r="B67" s="990" t="s">
        <v>178</v>
      </c>
      <c r="C67" s="997" t="s">
        <v>53</v>
      </c>
      <c r="D67" s="997"/>
      <c r="E67" s="997"/>
      <c r="F67" s="997"/>
      <c r="G67" s="1000" t="s">
        <v>179</v>
      </c>
      <c r="H67" s="1000"/>
      <c r="I67" s="1000"/>
      <c r="J67" s="663" t="s">
        <v>180</v>
      </c>
      <c r="K67" s="663" t="s">
        <v>181</v>
      </c>
    </row>
    <row r="68" spans="1:12" s="6" customFormat="1" ht="15.6">
      <c r="A68" s="671"/>
      <c r="B68" s="990"/>
      <c r="C68" s="998"/>
      <c r="D68" s="998"/>
      <c r="E68" s="998"/>
      <c r="F68" s="998"/>
      <c r="G68" s="1001"/>
      <c r="H68" s="1001"/>
      <c r="I68" s="1002" t="s">
        <v>182</v>
      </c>
      <c r="J68" s="999"/>
      <c r="K68" s="663"/>
    </row>
    <row r="69" spans="1:12" s="6" customFormat="1" ht="39.6">
      <c r="A69" s="672"/>
      <c r="B69" s="990"/>
      <c r="C69" s="674" t="s">
        <v>183</v>
      </c>
      <c r="D69" s="675" t="s">
        <v>184</v>
      </c>
      <c r="E69" s="675" t="s">
        <v>185</v>
      </c>
      <c r="F69" s="675" t="s">
        <v>186</v>
      </c>
      <c r="G69" s="675" t="s">
        <v>187</v>
      </c>
      <c r="H69" s="675" t="s">
        <v>188</v>
      </c>
      <c r="I69" s="675" t="s">
        <v>189</v>
      </c>
      <c r="J69" s="675" t="s">
        <v>190</v>
      </c>
      <c r="K69" s="675" t="s">
        <v>191</v>
      </c>
      <c r="L69" s="676"/>
    </row>
    <row r="70" spans="1:12" s="6" customFormat="1" ht="13.8" hidden="1">
      <c r="A70" s="64"/>
      <c r="B70" s="652">
        <v>2021</v>
      </c>
      <c r="C70" s="652"/>
      <c r="D70" s="652">
        <v>2020</v>
      </c>
      <c r="E70" s="652">
        <v>2019</v>
      </c>
      <c r="F70" s="652">
        <v>2018</v>
      </c>
      <c r="G70" s="652">
        <v>2017</v>
      </c>
      <c r="H70" s="652">
        <v>2016</v>
      </c>
      <c r="I70" s="677">
        <v>2015</v>
      </c>
      <c r="J70" s="358"/>
      <c r="K70" s="358"/>
      <c r="L70" s="676"/>
    </row>
    <row r="71" spans="1:12" s="6" customFormat="1" ht="13.8" hidden="1">
      <c r="A71" s="655"/>
      <c r="B71" s="656"/>
      <c r="C71" s="656"/>
      <c r="D71" s="678"/>
      <c r="E71" s="678"/>
      <c r="F71" s="678"/>
      <c r="G71" s="678"/>
      <c r="H71" s="112"/>
      <c r="I71" s="358"/>
      <c r="J71" s="358"/>
      <c r="K71" s="358"/>
      <c r="L71" s="676"/>
    </row>
    <row r="72" spans="1:12" s="6" customFormat="1" ht="15.6">
      <c r="A72" s="383" t="s">
        <v>192</v>
      </c>
      <c r="B72" s="57">
        <v>117327</v>
      </c>
      <c r="C72" s="57">
        <v>3556</v>
      </c>
      <c r="D72" s="57">
        <v>6091</v>
      </c>
      <c r="E72" s="45">
        <v>956</v>
      </c>
      <c r="F72" s="57">
        <v>2266</v>
      </c>
      <c r="G72" s="57">
        <v>17180</v>
      </c>
      <c r="H72" s="57">
        <v>5013</v>
      </c>
      <c r="I72" s="57">
        <v>10500</v>
      </c>
      <c r="J72" s="57">
        <v>2139</v>
      </c>
      <c r="K72" s="57">
        <v>69626</v>
      </c>
      <c r="L72" s="676"/>
    </row>
    <row r="73" spans="1:12" s="6" customFormat="1" ht="15.6">
      <c r="A73" s="383" t="s">
        <v>193</v>
      </c>
      <c r="B73" s="57">
        <v>184327</v>
      </c>
      <c r="C73" s="57">
        <v>44262</v>
      </c>
      <c r="D73" s="57">
        <v>82808</v>
      </c>
      <c r="E73" s="57">
        <v>28645</v>
      </c>
      <c r="F73" s="57">
        <v>7010</v>
      </c>
      <c r="G73" s="57">
        <v>11232</v>
      </c>
      <c r="H73" s="57">
        <v>8143</v>
      </c>
      <c r="I73" s="57">
        <v>1316</v>
      </c>
      <c r="J73" s="45">
        <v>912</v>
      </c>
      <c r="K73" s="45">
        <v>0</v>
      </c>
    </row>
    <row r="74" spans="1:12" s="6" customFormat="1" ht="13.8">
      <c r="A74" s="383" t="s">
        <v>147</v>
      </c>
      <c r="B74" s="57">
        <v>235671</v>
      </c>
      <c r="C74" s="57">
        <v>40164</v>
      </c>
      <c r="D74" s="57">
        <v>75840</v>
      </c>
      <c r="E74" s="57">
        <v>29099</v>
      </c>
      <c r="F74" s="57">
        <v>10455</v>
      </c>
      <c r="G74" s="57">
        <v>1863</v>
      </c>
      <c r="H74" s="57">
        <v>13213</v>
      </c>
      <c r="I74" s="57">
        <v>2212</v>
      </c>
      <c r="J74" s="45">
        <v>312</v>
      </c>
      <c r="K74" s="57">
        <v>62513</v>
      </c>
    </row>
    <row r="75" spans="1:12" s="6" customFormat="1" ht="13.8">
      <c r="A75" s="383" t="s">
        <v>148</v>
      </c>
      <c r="B75" s="57">
        <v>52904</v>
      </c>
      <c r="C75" s="57">
        <v>2342</v>
      </c>
      <c r="D75" s="57">
        <v>3515</v>
      </c>
      <c r="E75" s="57">
        <v>1638</v>
      </c>
      <c r="F75" s="57">
        <v>1464</v>
      </c>
      <c r="G75" s="57">
        <v>24212</v>
      </c>
      <c r="H75" s="57">
        <v>1580</v>
      </c>
      <c r="I75" s="57">
        <v>8734</v>
      </c>
      <c r="J75" s="57">
        <v>2305</v>
      </c>
      <c r="K75" s="57">
        <v>7113</v>
      </c>
    </row>
    <row r="76" spans="1:12" s="6" customFormat="1" ht="13.8">
      <c r="A76" s="383" t="s">
        <v>149</v>
      </c>
      <c r="B76" s="57">
        <v>134131</v>
      </c>
      <c r="C76" s="45">
        <v>0</v>
      </c>
      <c r="D76" s="57">
        <v>18792</v>
      </c>
      <c r="E76" s="45">
        <v>523</v>
      </c>
      <c r="F76" s="57">
        <v>3110</v>
      </c>
      <c r="G76" s="57">
        <v>53205</v>
      </c>
      <c r="H76" s="57">
        <v>6805</v>
      </c>
      <c r="I76" s="57">
        <v>31117</v>
      </c>
      <c r="J76" s="57">
        <v>20580</v>
      </c>
      <c r="K76" s="45">
        <v>0</v>
      </c>
    </row>
    <row r="77" spans="1:12" s="6" customFormat="1" ht="15.6">
      <c r="A77" s="383" t="s">
        <v>194</v>
      </c>
      <c r="B77" s="57">
        <v>250449</v>
      </c>
      <c r="C77" s="57">
        <v>3556</v>
      </c>
      <c r="D77" s="57">
        <v>24882</v>
      </c>
      <c r="E77" s="57">
        <v>1479</v>
      </c>
      <c r="F77" s="57">
        <v>5376</v>
      </c>
      <c r="G77" s="57">
        <v>70385</v>
      </c>
      <c r="H77" s="57">
        <v>11818</v>
      </c>
      <c r="I77" s="57">
        <v>40577</v>
      </c>
      <c r="J77" s="57">
        <v>22750</v>
      </c>
      <c r="K77" s="57">
        <v>69626</v>
      </c>
    </row>
    <row r="78" spans="1:12" s="6" customFormat="1" ht="15.6">
      <c r="A78" s="383" t="s">
        <v>1214</v>
      </c>
      <c r="B78" s="804">
        <v>0.74</v>
      </c>
      <c r="C78" s="805">
        <v>0</v>
      </c>
      <c r="D78" s="805">
        <v>0.76</v>
      </c>
      <c r="E78" s="805">
        <v>0.35</v>
      </c>
      <c r="F78" s="805">
        <v>0.57999999999999996</v>
      </c>
      <c r="G78" s="805">
        <v>0.76</v>
      </c>
      <c r="H78" s="805">
        <v>0.57999999999999996</v>
      </c>
      <c r="I78" s="805">
        <v>0.77</v>
      </c>
      <c r="J78" s="805">
        <v>0.9</v>
      </c>
      <c r="K78" s="805">
        <v>0</v>
      </c>
    </row>
    <row r="79" spans="1:12" s="6" customFormat="1" ht="15.6">
      <c r="A79" s="385" t="s">
        <v>195</v>
      </c>
      <c r="B79" s="45">
        <v>1.53</v>
      </c>
      <c r="C79" s="45">
        <v>0.46</v>
      </c>
      <c r="D79" s="45">
        <v>2</v>
      </c>
      <c r="E79" s="45">
        <v>0.24</v>
      </c>
      <c r="F79" s="45">
        <v>0.66</v>
      </c>
      <c r="G79" s="45">
        <v>1.9</v>
      </c>
      <c r="H79" s="45">
        <v>3</v>
      </c>
      <c r="I79" s="45">
        <v>2.4</v>
      </c>
      <c r="J79" s="45" t="s">
        <v>196</v>
      </c>
      <c r="K79" s="45" t="s">
        <v>196</v>
      </c>
    </row>
    <row r="80" spans="1:12" s="6" customFormat="1" ht="15.6">
      <c r="A80" s="385" t="s">
        <v>197</v>
      </c>
      <c r="B80" s="45">
        <v>0.52</v>
      </c>
      <c r="C80" s="45">
        <v>0.45</v>
      </c>
      <c r="D80" s="45">
        <v>0.49</v>
      </c>
      <c r="E80" s="45">
        <v>0.18</v>
      </c>
      <c r="F80" s="45">
        <v>0.26</v>
      </c>
      <c r="G80" s="45">
        <v>0.44</v>
      </c>
      <c r="H80" s="45">
        <v>1.2</v>
      </c>
      <c r="I80" s="45">
        <v>0.57999999999999996</v>
      </c>
      <c r="J80" s="45" t="s">
        <v>196</v>
      </c>
      <c r="K80" s="45" t="s">
        <v>196</v>
      </c>
    </row>
    <row r="81" spans="1:21" s="6" customFormat="1" ht="13.8">
      <c r="A81" s="159" t="s">
        <v>153</v>
      </c>
      <c r="B81" s="426"/>
      <c r="C81" s="426"/>
      <c r="D81" s="426"/>
      <c r="E81" s="426"/>
      <c r="F81" s="426"/>
      <c r="G81" s="426"/>
      <c r="H81" s="426"/>
      <c r="I81" s="426"/>
    </row>
    <row r="82" spans="1:21" s="6" customFormat="1" ht="13.8">
      <c r="A82" s="159" t="s">
        <v>198</v>
      </c>
      <c r="B82" s="426"/>
      <c r="C82" s="426"/>
      <c r="D82" s="426"/>
      <c r="E82" s="426"/>
      <c r="F82" s="426"/>
      <c r="G82" s="426"/>
      <c r="H82" s="661"/>
    </row>
    <row r="83" spans="1:21" s="6" customFormat="1" ht="13.8">
      <c r="A83" s="159" t="s">
        <v>154</v>
      </c>
      <c r="B83" s="426"/>
      <c r="C83" s="426"/>
      <c r="D83" s="426"/>
      <c r="E83" s="426"/>
      <c r="F83" s="426"/>
      <c r="G83" s="426"/>
      <c r="H83" s="661"/>
    </row>
    <row r="84" spans="1:21" s="6" customFormat="1" ht="13.8">
      <c r="A84" s="159" t="s">
        <v>199</v>
      </c>
      <c r="B84" s="426"/>
      <c r="C84" s="426"/>
      <c r="D84" s="426"/>
      <c r="E84" s="426"/>
      <c r="F84" s="426"/>
      <c r="G84" s="426"/>
      <c r="H84" s="661"/>
    </row>
    <row r="85" spans="1:21" s="6" customFormat="1" ht="12" customHeight="1">
      <c r="A85" s="159" t="s">
        <v>200</v>
      </c>
      <c r="B85" s="426"/>
      <c r="C85" s="426"/>
      <c r="D85" s="426"/>
      <c r="E85" s="426"/>
      <c r="F85" s="426"/>
      <c r="G85" s="426"/>
      <c r="H85" s="661"/>
    </row>
    <row r="86" spans="1:21" s="6" customFormat="1" ht="13.8">
      <c r="A86" s="159" t="s">
        <v>1212</v>
      </c>
      <c r="B86" s="426"/>
      <c r="C86" s="426"/>
      <c r="D86" s="426"/>
      <c r="E86" s="426"/>
      <c r="F86" s="426"/>
      <c r="G86" s="426"/>
      <c r="H86" s="661"/>
    </row>
    <row r="87" spans="1:21" s="6" customFormat="1" ht="13.8">
      <c r="A87" s="159" t="s">
        <v>1213</v>
      </c>
      <c r="B87" s="426"/>
      <c r="C87" s="426"/>
      <c r="D87" s="426"/>
      <c r="E87" s="426"/>
      <c r="F87" s="426"/>
      <c r="G87" s="426"/>
      <c r="H87" s="661"/>
    </row>
    <row r="88" spans="1:21" s="6" customFormat="1" ht="13.8">
      <c r="A88" s="159" t="s">
        <v>1215</v>
      </c>
      <c r="B88" s="426"/>
      <c r="C88" s="426"/>
      <c r="D88" s="426"/>
      <c r="E88" s="426"/>
      <c r="F88" s="426"/>
      <c r="G88" s="426"/>
      <c r="H88" s="661"/>
    </row>
    <row r="89" spans="1:21" s="6" customFormat="1" ht="13.8">
      <c r="A89" s="91"/>
      <c r="B89" s="426"/>
      <c r="C89" s="426"/>
      <c r="D89" s="426"/>
      <c r="E89" s="426"/>
      <c r="F89" s="426"/>
      <c r="G89" s="426"/>
      <c r="H89" s="661"/>
    </row>
    <row r="90" spans="1:21" s="6" customFormat="1" ht="15.6">
      <c r="A90" s="1" t="s">
        <v>1080</v>
      </c>
    </row>
    <row r="91" spans="1:21" s="6" customFormat="1" ht="13.8">
      <c r="A91" s="670"/>
      <c r="B91" s="991" t="s">
        <v>201</v>
      </c>
      <c r="C91" s="997"/>
      <c r="D91" s="991" t="s">
        <v>53</v>
      </c>
      <c r="E91" s="997"/>
      <c r="F91" s="997"/>
      <c r="G91" s="997"/>
      <c r="H91" s="997"/>
      <c r="I91" s="997"/>
      <c r="J91" s="997"/>
      <c r="K91" s="992"/>
      <c r="L91" s="999" t="s">
        <v>179</v>
      </c>
      <c r="M91" s="1000"/>
      <c r="N91" s="1000"/>
      <c r="O91" s="1000"/>
      <c r="P91" s="1000"/>
      <c r="Q91" s="1000"/>
      <c r="R91" s="1000" t="s">
        <v>180</v>
      </c>
      <c r="S91" s="1000"/>
      <c r="T91" s="1000" t="s">
        <v>181</v>
      </c>
      <c r="U91" s="1000"/>
    </row>
    <row r="92" spans="1:21" s="6" customFormat="1" ht="15.6">
      <c r="A92" s="671"/>
      <c r="B92" s="993"/>
      <c r="C92" s="1010"/>
      <c r="D92" s="995"/>
      <c r="E92" s="998"/>
      <c r="F92" s="998"/>
      <c r="G92" s="998"/>
      <c r="H92" s="998"/>
      <c r="I92" s="998"/>
      <c r="J92" s="998"/>
      <c r="K92" s="996"/>
      <c r="L92" s="667"/>
      <c r="M92" s="667"/>
      <c r="N92" s="667"/>
      <c r="O92" s="668"/>
      <c r="P92" s="1000" t="s">
        <v>202</v>
      </c>
      <c r="Q92" s="1000"/>
      <c r="R92" s="1000"/>
      <c r="S92" s="1000"/>
      <c r="T92" s="666"/>
      <c r="U92" s="668"/>
    </row>
    <row r="93" spans="1:21" s="6" customFormat="1" ht="13.8">
      <c r="A93" s="671"/>
      <c r="B93" s="995"/>
      <c r="C93" s="998"/>
      <c r="D93" s="1000" t="s">
        <v>203</v>
      </c>
      <c r="E93" s="1000"/>
      <c r="F93" s="1000" t="s">
        <v>204</v>
      </c>
      <c r="G93" s="1000"/>
      <c r="H93" s="1000" t="s">
        <v>205</v>
      </c>
      <c r="I93" s="1000"/>
      <c r="J93" s="1000" t="s">
        <v>206</v>
      </c>
      <c r="K93" s="1000"/>
      <c r="L93" s="1000" t="s">
        <v>207</v>
      </c>
      <c r="M93" s="1000"/>
      <c r="N93" s="1000" t="s">
        <v>208</v>
      </c>
      <c r="O93" s="1000"/>
      <c r="P93" s="1000" t="s">
        <v>209</v>
      </c>
      <c r="Q93" s="1000"/>
      <c r="R93" s="1000" t="s">
        <v>210</v>
      </c>
      <c r="S93" s="1000"/>
      <c r="T93" s="1000" t="s">
        <v>113</v>
      </c>
      <c r="U93" s="1000"/>
    </row>
    <row r="94" spans="1:21" s="6" customFormat="1" ht="15.6">
      <c r="A94" s="672"/>
      <c r="B94" s="663" t="s">
        <v>211</v>
      </c>
      <c r="C94" s="663" t="s">
        <v>212</v>
      </c>
      <c r="D94" s="663" t="s">
        <v>211</v>
      </c>
      <c r="E94" s="663" t="s">
        <v>212</v>
      </c>
      <c r="F94" s="663" t="s">
        <v>211</v>
      </c>
      <c r="G94" s="663" t="s">
        <v>212</v>
      </c>
      <c r="H94" s="663" t="s">
        <v>211</v>
      </c>
      <c r="I94" s="663" t="s">
        <v>212</v>
      </c>
      <c r="J94" s="663" t="s">
        <v>211</v>
      </c>
      <c r="K94" s="663" t="s">
        <v>212</v>
      </c>
      <c r="L94" s="663" t="s">
        <v>211</v>
      </c>
      <c r="M94" s="663" t="s">
        <v>212</v>
      </c>
      <c r="N94" s="663" t="s">
        <v>211</v>
      </c>
      <c r="O94" s="663" t="s">
        <v>212</v>
      </c>
      <c r="P94" s="663" t="s">
        <v>211</v>
      </c>
      <c r="Q94" s="663" t="s">
        <v>212</v>
      </c>
      <c r="R94" s="663" t="s">
        <v>211</v>
      </c>
      <c r="S94" s="663" t="s">
        <v>212</v>
      </c>
      <c r="T94" s="663" t="s">
        <v>211</v>
      </c>
      <c r="U94" s="663" t="s">
        <v>212</v>
      </c>
    </row>
    <row r="95" spans="1:21" s="6" customFormat="1" ht="13.8" hidden="1">
      <c r="A95" s="64"/>
      <c r="B95" s="652">
        <v>2021</v>
      </c>
      <c r="C95" s="652"/>
      <c r="E95" s="652">
        <v>2020</v>
      </c>
      <c r="G95" s="652">
        <v>2019</v>
      </c>
      <c r="I95" s="652">
        <v>2018</v>
      </c>
      <c r="K95" s="652">
        <v>2017</v>
      </c>
      <c r="M95" s="653">
        <v>2016</v>
      </c>
      <c r="O95" s="654">
        <v>2015</v>
      </c>
    </row>
    <row r="96" spans="1:21" s="6" customFormat="1" ht="13.8" hidden="1">
      <c r="A96" s="655"/>
      <c r="B96" s="659"/>
      <c r="C96" s="659"/>
      <c r="E96" s="659"/>
      <c r="G96" s="659"/>
      <c r="I96" s="659"/>
      <c r="K96" s="659"/>
      <c r="M96" s="660"/>
    </row>
    <row r="97" spans="1:21" s="6" customFormat="1" ht="15.6">
      <c r="A97" s="383" t="s">
        <v>213</v>
      </c>
      <c r="B97" s="57">
        <v>80881</v>
      </c>
      <c r="C97" s="57">
        <v>11290</v>
      </c>
      <c r="D97" s="57">
        <v>2892</v>
      </c>
      <c r="E97" s="45">
        <v>641</v>
      </c>
      <c r="F97" s="45">
        <v>0</v>
      </c>
      <c r="G97" s="57">
        <v>4606</v>
      </c>
      <c r="H97" s="45">
        <v>9</v>
      </c>
      <c r="I97" s="45">
        <v>0</v>
      </c>
      <c r="J97" s="45">
        <v>504</v>
      </c>
      <c r="K97" s="45">
        <v>843</v>
      </c>
      <c r="L97" s="57">
        <v>6473</v>
      </c>
      <c r="M97" s="45">
        <v>626</v>
      </c>
      <c r="N97" s="45">
        <v>433</v>
      </c>
      <c r="O97" s="57">
        <v>4573</v>
      </c>
      <c r="P97" s="57">
        <v>1325</v>
      </c>
      <c r="Q97" s="45">
        <v>0</v>
      </c>
      <c r="R97" s="57">
        <v>1015</v>
      </c>
      <c r="S97" s="45">
        <v>0</v>
      </c>
      <c r="T97" s="57">
        <v>68232</v>
      </c>
      <c r="U97" s="45">
        <v>0</v>
      </c>
    </row>
    <row r="98" spans="1:21" s="6" customFormat="1" ht="15.6">
      <c r="A98" s="383" t="s">
        <v>214</v>
      </c>
      <c r="B98" s="57">
        <v>21636</v>
      </c>
      <c r="C98" s="57">
        <v>3508</v>
      </c>
      <c r="D98" s="45">
        <v>0</v>
      </c>
      <c r="E98" s="45">
        <v>19</v>
      </c>
      <c r="F98" s="57">
        <v>1109</v>
      </c>
      <c r="G98" s="45">
        <v>377</v>
      </c>
      <c r="H98" s="45">
        <v>635</v>
      </c>
      <c r="I98" s="45">
        <v>312</v>
      </c>
      <c r="J98" s="45">
        <v>918</v>
      </c>
      <c r="K98" s="45">
        <v>0</v>
      </c>
      <c r="L98" s="57">
        <v>8759</v>
      </c>
      <c r="M98" s="57">
        <v>1322</v>
      </c>
      <c r="N98" s="45">
        <v>0</v>
      </c>
      <c r="O98" s="45">
        <v>0</v>
      </c>
      <c r="P98" s="57">
        <v>9175</v>
      </c>
      <c r="Q98" s="45">
        <v>0</v>
      </c>
      <c r="R98" s="57">
        <v>1040</v>
      </c>
      <c r="S98" s="45">
        <v>84</v>
      </c>
      <c r="T98" s="45">
        <v>0</v>
      </c>
      <c r="U98" s="57">
        <v>1395</v>
      </c>
    </row>
    <row r="99" spans="1:21" s="6" customFormat="1" ht="15.6">
      <c r="A99" s="383" t="s">
        <v>215</v>
      </c>
      <c r="B99" s="45">
        <v>0</v>
      </c>
      <c r="C99" s="45">
        <v>7</v>
      </c>
      <c r="D99" s="45">
        <v>0</v>
      </c>
      <c r="E99" s="45">
        <v>0</v>
      </c>
      <c r="F99" s="45">
        <v>0</v>
      </c>
      <c r="G99" s="45">
        <v>0</v>
      </c>
      <c r="H99" s="45">
        <v>0</v>
      </c>
      <c r="I99" s="45">
        <v>0</v>
      </c>
      <c r="J99" s="45">
        <v>0</v>
      </c>
      <c r="K99" s="45">
        <v>0</v>
      </c>
      <c r="L99" s="45">
        <v>0</v>
      </c>
      <c r="M99" s="45">
        <v>0</v>
      </c>
      <c r="N99" s="45">
        <v>0</v>
      </c>
      <c r="O99" s="45">
        <v>7</v>
      </c>
      <c r="P99" s="45">
        <v>0</v>
      </c>
      <c r="Q99" s="45">
        <v>0</v>
      </c>
      <c r="R99" s="45">
        <v>0</v>
      </c>
      <c r="S99" s="45">
        <v>0</v>
      </c>
      <c r="T99" s="45">
        <v>0</v>
      </c>
      <c r="U99" s="45">
        <v>0</v>
      </c>
    </row>
    <row r="100" spans="1:21" s="6" customFormat="1" ht="15.6">
      <c r="A100" s="383" t="s">
        <v>216</v>
      </c>
      <c r="B100" s="45">
        <v>4</v>
      </c>
      <c r="C100" s="45">
        <v>0</v>
      </c>
      <c r="D100" s="45">
        <v>4</v>
      </c>
      <c r="E100" s="45">
        <v>0</v>
      </c>
      <c r="F100" s="45">
        <v>0</v>
      </c>
      <c r="G100" s="45">
        <v>0</v>
      </c>
      <c r="H100" s="45">
        <v>0</v>
      </c>
      <c r="I100" s="45">
        <v>0</v>
      </c>
      <c r="J100" s="45">
        <v>0</v>
      </c>
      <c r="K100" s="45">
        <v>0</v>
      </c>
      <c r="L100" s="45">
        <v>0</v>
      </c>
      <c r="M100" s="45">
        <v>0</v>
      </c>
      <c r="N100" s="45">
        <v>0</v>
      </c>
      <c r="O100" s="45">
        <v>0</v>
      </c>
      <c r="P100" s="45">
        <v>0</v>
      </c>
      <c r="Q100" s="45">
        <v>0</v>
      </c>
      <c r="R100" s="45">
        <v>0</v>
      </c>
      <c r="S100" s="45">
        <v>0</v>
      </c>
      <c r="T100" s="45">
        <v>0</v>
      </c>
      <c r="U100" s="45">
        <v>0</v>
      </c>
    </row>
    <row r="101" spans="1:21" s="6" customFormat="1" ht="13.8">
      <c r="A101" s="25" t="s">
        <v>153</v>
      </c>
    </row>
    <row r="102" spans="1:21" s="6" customFormat="1" ht="13.8">
      <c r="A102" s="807" t="s">
        <v>217</v>
      </c>
    </row>
    <row r="103" spans="1:21" s="6" customFormat="1" ht="13.8">
      <c r="A103" s="807" t="s">
        <v>218</v>
      </c>
    </row>
    <row r="104" spans="1:21" s="6" customFormat="1" ht="13.8">
      <c r="A104" s="807" t="s">
        <v>219</v>
      </c>
    </row>
    <row r="105" spans="1:21" s="6" customFormat="1" ht="13.8">
      <c r="A105" s="807" t="s">
        <v>220</v>
      </c>
    </row>
    <row r="106" spans="1:21" s="6" customFormat="1" ht="13.8">
      <c r="A106" s="159" t="s">
        <v>1216</v>
      </c>
    </row>
    <row r="107" spans="1:21" s="6" customFormat="1" ht="13.8">
      <c r="A107" s="159" t="s">
        <v>1217</v>
      </c>
    </row>
    <row r="108" spans="1:21" s="6" customFormat="1" ht="13.8">
      <c r="A108" s="159" t="s">
        <v>221</v>
      </c>
      <c r="B108" s="426"/>
      <c r="C108" s="426"/>
      <c r="D108" s="426"/>
      <c r="E108" s="426"/>
      <c r="F108" s="426"/>
      <c r="G108" s="426"/>
      <c r="H108" s="661"/>
    </row>
    <row r="110" spans="1:21" s="6" customFormat="1" ht="13.8">
      <c r="A110" s="1" t="s">
        <v>1082</v>
      </c>
    </row>
    <row r="111" spans="1:21" s="6" customFormat="1" ht="15" customHeight="1">
      <c r="A111" s="673"/>
      <c r="B111" s="990" t="s">
        <v>201</v>
      </c>
      <c r="C111" s="991" t="s">
        <v>53</v>
      </c>
      <c r="D111" s="997"/>
      <c r="E111" s="997"/>
      <c r="F111" s="997"/>
      <c r="G111" s="1002" t="s">
        <v>179</v>
      </c>
      <c r="H111" s="1009"/>
      <c r="I111" s="999"/>
      <c r="J111" s="663" t="s">
        <v>180</v>
      </c>
      <c r="K111" s="663" t="s">
        <v>181</v>
      </c>
    </row>
    <row r="112" spans="1:21" s="6" customFormat="1" ht="15.6">
      <c r="A112" s="671"/>
      <c r="B112" s="990"/>
      <c r="C112" s="995"/>
      <c r="D112" s="998"/>
      <c r="E112" s="998"/>
      <c r="F112" s="998"/>
      <c r="G112" s="664"/>
      <c r="H112" s="665"/>
      <c r="I112" s="1002" t="s">
        <v>222</v>
      </c>
      <c r="J112" s="999"/>
      <c r="K112" s="663"/>
    </row>
    <row r="113" spans="1:12" s="6" customFormat="1" ht="13.8">
      <c r="A113" s="672"/>
      <c r="B113" s="990"/>
      <c r="C113" s="669" t="s">
        <v>203</v>
      </c>
      <c r="D113" s="663" t="s">
        <v>204</v>
      </c>
      <c r="E113" s="663" t="s">
        <v>205</v>
      </c>
      <c r="F113" s="663" t="s">
        <v>206</v>
      </c>
      <c r="G113" s="663" t="s">
        <v>207</v>
      </c>
      <c r="H113" s="663" t="s">
        <v>208</v>
      </c>
      <c r="I113" s="663" t="s">
        <v>209</v>
      </c>
      <c r="J113" s="663" t="s">
        <v>210</v>
      </c>
      <c r="K113" s="663" t="s">
        <v>113</v>
      </c>
    </row>
    <row r="114" spans="1:12" s="6" customFormat="1" ht="13.8" hidden="1">
      <c r="A114" s="64"/>
      <c r="B114" s="652">
        <v>2021</v>
      </c>
      <c r="C114" s="652"/>
      <c r="D114" s="652">
        <v>2020</v>
      </c>
      <c r="E114" s="652">
        <v>2019</v>
      </c>
      <c r="F114" s="652">
        <v>2018</v>
      </c>
      <c r="G114" s="652">
        <v>2017</v>
      </c>
      <c r="H114" s="653">
        <v>2016</v>
      </c>
      <c r="I114" s="654">
        <v>2015</v>
      </c>
      <c r="J114" s="90"/>
      <c r="K114" s="90"/>
    </row>
    <row r="115" spans="1:12" s="6" customFormat="1" ht="13.8" hidden="1">
      <c r="A115" s="655"/>
      <c r="B115" s="656"/>
      <c r="C115" s="656"/>
      <c r="D115" s="656"/>
      <c r="E115" s="656"/>
      <c r="F115" s="656"/>
      <c r="G115" s="656"/>
      <c r="H115" s="657"/>
      <c r="I115" s="90"/>
      <c r="J115" s="90"/>
      <c r="K115" s="90"/>
    </row>
    <row r="116" spans="1:12" s="6" customFormat="1" ht="28.8">
      <c r="A116" s="385" t="s">
        <v>223</v>
      </c>
      <c r="B116" s="57">
        <v>10791</v>
      </c>
      <c r="C116" s="57">
        <v>3064</v>
      </c>
      <c r="D116" s="45">
        <v>0</v>
      </c>
      <c r="E116" s="45">
        <v>205</v>
      </c>
      <c r="F116" s="45">
        <v>0</v>
      </c>
      <c r="G116" s="45">
        <v>39</v>
      </c>
      <c r="H116" s="57">
        <v>6587</v>
      </c>
      <c r="I116" s="45">
        <v>896</v>
      </c>
      <c r="J116" s="413">
        <v>0</v>
      </c>
      <c r="K116" s="45">
        <v>0</v>
      </c>
    </row>
    <row r="117" spans="1:12" s="6" customFormat="1" ht="15.6">
      <c r="A117" s="383" t="s">
        <v>224</v>
      </c>
      <c r="B117" s="57">
        <v>1740</v>
      </c>
      <c r="C117" s="45">
        <v>0</v>
      </c>
      <c r="D117" s="45">
        <v>0</v>
      </c>
      <c r="E117" s="45">
        <v>0</v>
      </c>
      <c r="F117" s="45">
        <v>0</v>
      </c>
      <c r="G117" s="45">
        <v>0</v>
      </c>
      <c r="H117" s="45">
        <v>0</v>
      </c>
      <c r="I117" s="57">
        <v>1316</v>
      </c>
      <c r="J117" s="413">
        <v>0</v>
      </c>
      <c r="K117" s="45">
        <v>424</v>
      </c>
    </row>
    <row r="118" spans="1:12" s="6" customFormat="1" ht="15.6">
      <c r="A118" s="383" t="s">
        <v>225</v>
      </c>
      <c r="B118" s="57">
        <v>146667</v>
      </c>
      <c r="C118" s="57">
        <v>35130</v>
      </c>
      <c r="D118" s="57">
        <v>72836</v>
      </c>
      <c r="E118" s="57">
        <v>26422</v>
      </c>
      <c r="F118" s="57">
        <v>10455</v>
      </c>
      <c r="G118" s="57">
        <v>1824</v>
      </c>
      <c r="H118" s="45">
        <v>0</v>
      </c>
      <c r="I118" s="45">
        <v>0</v>
      </c>
      <c r="J118" s="413">
        <v>0</v>
      </c>
      <c r="K118" s="45">
        <v>0</v>
      </c>
    </row>
    <row r="119" spans="1:12" s="6" customFormat="1" ht="15.6">
      <c r="A119" s="383" t="s">
        <v>226</v>
      </c>
      <c r="B119" s="45">
        <v>60</v>
      </c>
      <c r="C119" s="45">
        <v>0</v>
      </c>
      <c r="D119" s="45">
        <v>60</v>
      </c>
      <c r="E119" s="45">
        <v>0</v>
      </c>
      <c r="F119" s="45">
        <v>0</v>
      </c>
      <c r="G119" s="413">
        <v>0</v>
      </c>
      <c r="H119" s="45">
        <v>0</v>
      </c>
      <c r="I119" s="45">
        <v>0</v>
      </c>
      <c r="J119" s="413">
        <v>0</v>
      </c>
      <c r="K119" s="45">
        <v>0</v>
      </c>
    </row>
    <row r="120" spans="1:12" s="6" customFormat="1" ht="15.6">
      <c r="A120" s="383" t="s">
        <v>227</v>
      </c>
      <c r="B120" s="57">
        <v>76413</v>
      </c>
      <c r="C120" s="57">
        <v>1970</v>
      </c>
      <c r="D120" s="57">
        <v>2944</v>
      </c>
      <c r="E120" s="57">
        <v>2472</v>
      </c>
      <c r="F120" s="45">
        <v>0</v>
      </c>
      <c r="G120" s="413">
        <v>0</v>
      </c>
      <c r="H120" s="57">
        <v>6625</v>
      </c>
      <c r="I120" s="45">
        <v>0</v>
      </c>
      <c r="J120" s="413">
        <v>312</v>
      </c>
      <c r="K120" s="57">
        <v>62089</v>
      </c>
    </row>
    <row r="121" spans="1:12" s="6" customFormat="1" ht="15.6">
      <c r="A121" s="658" t="s">
        <v>228</v>
      </c>
      <c r="B121" s="45">
        <v>0</v>
      </c>
      <c r="C121" s="45">
        <v>0</v>
      </c>
      <c r="D121" s="45">
        <v>0</v>
      </c>
      <c r="E121" s="45">
        <v>0</v>
      </c>
      <c r="F121" s="45">
        <v>0</v>
      </c>
      <c r="G121" s="413">
        <v>0</v>
      </c>
      <c r="H121" s="45">
        <v>0</v>
      </c>
      <c r="I121" s="45">
        <v>0</v>
      </c>
      <c r="J121" s="413">
        <v>0</v>
      </c>
      <c r="K121" s="45">
        <v>0</v>
      </c>
    </row>
    <row r="122" spans="1:12" s="6" customFormat="1" ht="13.8">
      <c r="A122" s="159" t="s">
        <v>1218</v>
      </c>
      <c r="L122" s="662"/>
    </row>
    <row r="123" spans="1:12" s="6" customFormat="1" ht="13.8">
      <c r="A123" s="159" t="s">
        <v>1219</v>
      </c>
    </row>
    <row r="124" spans="1:12" s="6" customFormat="1" ht="13.8">
      <c r="A124" s="159" t="s">
        <v>1220</v>
      </c>
      <c r="B124" s="339"/>
      <c r="C124" s="339"/>
      <c r="D124" s="339"/>
      <c r="E124" s="339"/>
      <c r="F124" s="294"/>
      <c r="G124" s="339"/>
      <c r="H124" s="339"/>
      <c r="I124" s="294"/>
    </row>
    <row r="125" spans="1:12" s="6" customFormat="1" ht="13.8">
      <c r="A125" s="807" t="s">
        <v>229</v>
      </c>
    </row>
    <row r="126" spans="1:12" s="6" customFormat="1" ht="13.8">
      <c r="A126" s="807" t="s">
        <v>230</v>
      </c>
    </row>
    <row r="127" spans="1:12" s="6" customFormat="1" ht="13.8">
      <c r="A127" s="807" t="s">
        <v>231</v>
      </c>
    </row>
    <row r="128" spans="1:12" s="6" customFormat="1" ht="13.8">
      <c r="A128" s="159" t="s">
        <v>232</v>
      </c>
      <c r="B128" s="426"/>
      <c r="C128" s="426"/>
      <c r="D128" s="426"/>
      <c r="E128" s="426"/>
      <c r="F128" s="426"/>
      <c r="G128" s="426"/>
      <c r="H128" s="661"/>
    </row>
    <row r="130" spans="1:21" s="6" customFormat="1" ht="15.6">
      <c r="A130" s="1" t="s">
        <v>1081</v>
      </c>
    </row>
    <row r="131" spans="1:21" s="6" customFormat="1" ht="15" customHeight="1">
      <c r="A131" s="670"/>
      <c r="B131" s="991" t="s">
        <v>201</v>
      </c>
      <c r="C131" s="992"/>
      <c r="D131" s="997" t="s">
        <v>53</v>
      </c>
      <c r="E131" s="997"/>
      <c r="F131" s="997"/>
      <c r="G131" s="997"/>
      <c r="H131" s="997"/>
      <c r="I131" s="997"/>
      <c r="J131" s="997"/>
      <c r="K131" s="997"/>
      <c r="L131" s="1000" t="s">
        <v>179</v>
      </c>
      <c r="M131" s="1000"/>
      <c r="N131" s="1000"/>
      <c r="O131" s="1000"/>
      <c r="P131" s="1000"/>
      <c r="Q131" s="1000"/>
      <c r="R131" s="1000" t="s">
        <v>180</v>
      </c>
      <c r="S131" s="1000"/>
      <c r="T131" s="1002" t="s">
        <v>181</v>
      </c>
      <c r="U131" s="999"/>
    </row>
    <row r="132" spans="1:21" s="6" customFormat="1" ht="15.6">
      <c r="A132" s="671"/>
      <c r="B132" s="993"/>
      <c r="C132" s="994"/>
      <c r="D132" s="998"/>
      <c r="E132" s="998"/>
      <c r="F132" s="998"/>
      <c r="G132" s="998"/>
      <c r="H132" s="998"/>
      <c r="I132" s="998"/>
      <c r="J132" s="998"/>
      <c r="K132" s="998"/>
      <c r="L132" s="1011"/>
      <c r="M132" s="1012"/>
      <c r="N132" s="1012"/>
      <c r="O132" s="1013"/>
      <c r="P132" s="1000" t="s">
        <v>202</v>
      </c>
      <c r="Q132" s="1000"/>
      <c r="R132" s="1000"/>
      <c r="S132" s="1000"/>
      <c r="T132" s="666"/>
      <c r="U132" s="668"/>
    </row>
    <row r="133" spans="1:21" s="6" customFormat="1" ht="13.8">
      <c r="A133" s="671"/>
      <c r="B133" s="995"/>
      <c r="C133" s="996"/>
      <c r="D133" s="999" t="s">
        <v>203</v>
      </c>
      <c r="E133" s="1000"/>
      <c r="F133" s="1000" t="s">
        <v>204</v>
      </c>
      <c r="G133" s="1000"/>
      <c r="H133" s="1000" t="s">
        <v>205</v>
      </c>
      <c r="I133" s="1000"/>
      <c r="J133" s="1000" t="s">
        <v>206</v>
      </c>
      <c r="K133" s="1000"/>
      <c r="L133" s="1000" t="s">
        <v>207</v>
      </c>
      <c r="M133" s="1000"/>
      <c r="N133" s="1000" t="s">
        <v>208</v>
      </c>
      <c r="O133" s="1000"/>
      <c r="P133" s="1000" t="s">
        <v>209</v>
      </c>
      <c r="Q133" s="1000"/>
      <c r="R133" s="1000" t="s">
        <v>210</v>
      </c>
      <c r="S133" s="1000"/>
      <c r="T133" s="1000" t="s">
        <v>113</v>
      </c>
      <c r="U133" s="1000"/>
    </row>
    <row r="134" spans="1:21" s="6" customFormat="1" ht="15.6">
      <c r="A134" s="672"/>
      <c r="B134" s="663" t="s">
        <v>211</v>
      </c>
      <c r="C134" s="663" t="s">
        <v>212</v>
      </c>
      <c r="D134" s="663" t="s">
        <v>211</v>
      </c>
      <c r="E134" s="663" t="s">
        <v>212</v>
      </c>
      <c r="F134" s="663" t="s">
        <v>233</v>
      </c>
      <c r="G134" s="663" t="s">
        <v>212</v>
      </c>
      <c r="H134" s="663" t="s">
        <v>211</v>
      </c>
      <c r="I134" s="663" t="s">
        <v>212</v>
      </c>
      <c r="J134" s="663" t="s">
        <v>211</v>
      </c>
      <c r="K134" s="663" t="s">
        <v>212</v>
      </c>
      <c r="L134" s="663" t="s">
        <v>211</v>
      </c>
      <c r="M134" s="663" t="s">
        <v>212</v>
      </c>
      <c r="N134" s="663" t="s">
        <v>211</v>
      </c>
      <c r="O134" s="663" t="s">
        <v>212</v>
      </c>
      <c r="P134" s="663" t="s">
        <v>211</v>
      </c>
      <c r="Q134" s="663" t="s">
        <v>212</v>
      </c>
      <c r="R134" s="663" t="s">
        <v>211</v>
      </c>
      <c r="S134" s="663" t="s">
        <v>212</v>
      </c>
      <c r="T134" s="663" t="s">
        <v>211</v>
      </c>
      <c r="U134" s="663" t="s">
        <v>212</v>
      </c>
    </row>
    <row r="135" spans="1:21" s="6" customFormat="1" ht="13.8" hidden="1">
      <c r="A135" s="64"/>
      <c r="B135" s="652">
        <v>2021</v>
      </c>
      <c r="C135" s="652"/>
      <c r="D135" s="90"/>
      <c r="E135" s="652">
        <v>2020</v>
      </c>
      <c r="F135" s="90"/>
      <c r="G135" s="652">
        <v>2019</v>
      </c>
      <c r="H135" s="90"/>
      <c r="I135" s="652">
        <v>2018</v>
      </c>
      <c r="J135" s="90"/>
      <c r="K135" s="652">
        <v>2017</v>
      </c>
      <c r="L135" s="90"/>
      <c r="M135" s="653">
        <v>2016</v>
      </c>
      <c r="N135" s="90"/>
      <c r="O135" s="654">
        <v>2015</v>
      </c>
      <c r="P135" s="90"/>
      <c r="Q135" s="90"/>
      <c r="R135" s="90"/>
      <c r="S135" s="90"/>
      <c r="T135" s="90"/>
      <c r="U135" s="90"/>
    </row>
    <row r="136" spans="1:21" s="6" customFormat="1" ht="13.8" hidden="1">
      <c r="A136" s="655"/>
      <c r="B136" s="659"/>
      <c r="C136" s="659"/>
      <c r="D136" s="90"/>
      <c r="E136" s="659"/>
      <c r="F136" s="90"/>
      <c r="G136" s="659"/>
      <c r="H136" s="90"/>
      <c r="I136" s="659"/>
      <c r="J136" s="90"/>
      <c r="K136" s="659"/>
      <c r="L136" s="90"/>
      <c r="M136" s="660"/>
      <c r="N136" s="90"/>
      <c r="O136" s="90"/>
      <c r="P136" s="90"/>
      <c r="Q136" s="90"/>
      <c r="R136" s="90"/>
      <c r="S136" s="90"/>
      <c r="T136" s="90"/>
      <c r="U136" s="90"/>
    </row>
    <row r="137" spans="1:21" s="6" customFormat="1" ht="15.6">
      <c r="A137" s="383" t="s">
        <v>234</v>
      </c>
      <c r="B137" s="57">
        <v>142564</v>
      </c>
      <c r="C137" s="57">
        <v>75529</v>
      </c>
      <c r="D137" s="57">
        <v>24964</v>
      </c>
      <c r="E137" s="57">
        <v>14597</v>
      </c>
      <c r="F137" s="57">
        <v>36046</v>
      </c>
      <c r="G137" s="57">
        <v>29723</v>
      </c>
      <c r="H137" s="57">
        <v>5912</v>
      </c>
      <c r="I137" s="57">
        <v>22733</v>
      </c>
      <c r="J137" s="45">
        <v>187</v>
      </c>
      <c r="K137" s="57">
        <v>8476</v>
      </c>
      <c r="L137" s="45">
        <v>705</v>
      </c>
      <c r="M137" s="45">
        <v>0</v>
      </c>
      <c r="N137" s="57">
        <v>13133</v>
      </c>
      <c r="O137" s="45">
        <v>0</v>
      </c>
      <c r="P137" s="45">
        <v>0</v>
      </c>
      <c r="Q137" s="45">
        <v>0</v>
      </c>
      <c r="R137" s="45">
        <v>0</v>
      </c>
      <c r="S137" s="45">
        <v>0</v>
      </c>
      <c r="T137" s="57">
        <v>61617</v>
      </c>
      <c r="U137" s="45">
        <v>0</v>
      </c>
    </row>
    <row r="138" spans="1:21" s="6" customFormat="1" ht="15.6">
      <c r="A138" s="383" t="s">
        <v>235</v>
      </c>
      <c r="B138" s="57">
        <v>3405</v>
      </c>
      <c r="C138" s="57">
        <v>11882</v>
      </c>
      <c r="D138" s="45">
        <v>402</v>
      </c>
      <c r="E138" s="45">
        <v>202</v>
      </c>
      <c r="F138" s="45">
        <v>406</v>
      </c>
      <c r="G138" s="57">
        <v>9666</v>
      </c>
      <c r="H138" s="45">
        <v>205</v>
      </c>
      <c r="I138" s="45">
        <v>249</v>
      </c>
      <c r="J138" s="57">
        <v>1077</v>
      </c>
      <c r="K138" s="45">
        <v>715</v>
      </c>
      <c r="L138" s="45">
        <v>109</v>
      </c>
      <c r="M138" s="57">
        <v>1049</v>
      </c>
      <c r="N138" s="45">
        <v>0</v>
      </c>
      <c r="O138" s="45">
        <v>0</v>
      </c>
      <c r="P138" s="45">
        <v>896</v>
      </c>
      <c r="Q138" s="45">
        <v>0</v>
      </c>
      <c r="R138" s="45">
        <v>312</v>
      </c>
      <c r="S138" s="45">
        <v>0</v>
      </c>
      <c r="T138" s="45">
        <v>0</v>
      </c>
      <c r="U138" s="45">
        <v>0</v>
      </c>
    </row>
    <row r="139" spans="1:21" s="6" customFormat="1" ht="15.6">
      <c r="A139" s="383" t="s">
        <v>236</v>
      </c>
      <c r="B139" s="45">
        <v>47</v>
      </c>
      <c r="C139" s="45">
        <v>33</v>
      </c>
      <c r="D139" s="45">
        <v>0</v>
      </c>
      <c r="E139" s="45">
        <v>0</v>
      </c>
      <c r="F139" s="45">
        <v>0</v>
      </c>
      <c r="G139" s="45">
        <v>0</v>
      </c>
      <c r="H139" s="45">
        <v>0</v>
      </c>
      <c r="I139" s="45">
        <v>0</v>
      </c>
      <c r="J139" s="45">
        <v>0</v>
      </c>
      <c r="K139" s="45">
        <v>0</v>
      </c>
      <c r="L139" s="45">
        <v>0</v>
      </c>
      <c r="M139" s="45">
        <v>0</v>
      </c>
      <c r="N139" s="45">
        <v>47</v>
      </c>
      <c r="O139" s="45">
        <v>33</v>
      </c>
      <c r="P139" s="45">
        <v>0</v>
      </c>
      <c r="Q139" s="45">
        <v>0</v>
      </c>
      <c r="R139" s="45">
        <v>0</v>
      </c>
      <c r="S139" s="45">
        <v>0</v>
      </c>
      <c r="T139" s="45">
        <v>0</v>
      </c>
      <c r="U139" s="45">
        <v>0</v>
      </c>
    </row>
    <row r="140" spans="1:21" s="6" customFormat="1" ht="15.6">
      <c r="A140" s="383" t="s">
        <v>237</v>
      </c>
      <c r="B140" s="57">
        <v>1788</v>
      </c>
      <c r="C140" s="45">
        <v>424</v>
      </c>
      <c r="D140" s="45">
        <v>0</v>
      </c>
      <c r="E140" s="45">
        <v>0</v>
      </c>
      <c r="F140" s="45">
        <v>0</v>
      </c>
      <c r="G140" s="45">
        <v>0</v>
      </c>
      <c r="H140" s="45">
        <v>0</v>
      </c>
      <c r="I140" s="45">
        <v>0</v>
      </c>
      <c r="J140" s="45">
        <v>0</v>
      </c>
      <c r="K140" s="45">
        <v>0</v>
      </c>
      <c r="L140" s="45">
        <v>0</v>
      </c>
      <c r="M140" s="45">
        <v>0</v>
      </c>
      <c r="N140" s="45">
        <v>0</v>
      </c>
      <c r="O140" s="45">
        <v>0</v>
      </c>
      <c r="P140" s="57">
        <v>1316</v>
      </c>
      <c r="Q140" s="45">
        <v>0</v>
      </c>
      <c r="R140" s="45">
        <v>0</v>
      </c>
      <c r="S140" s="45">
        <v>0</v>
      </c>
      <c r="T140" s="45">
        <v>472</v>
      </c>
      <c r="U140" s="45">
        <v>424</v>
      </c>
    </row>
    <row r="141" spans="1:21" s="6" customFormat="1" ht="13.8">
      <c r="A141" s="25" t="s">
        <v>153</v>
      </c>
    </row>
    <row r="142" spans="1:21" s="6" customFormat="1" ht="13.8">
      <c r="A142" s="807" t="s">
        <v>217</v>
      </c>
    </row>
    <row r="143" spans="1:21" s="6" customFormat="1" ht="13.8">
      <c r="A143" s="807" t="s">
        <v>218</v>
      </c>
    </row>
    <row r="144" spans="1:21" s="6" customFormat="1" ht="13.8">
      <c r="A144" s="807" t="s">
        <v>219</v>
      </c>
    </row>
    <row r="145" spans="1:12" s="6" customFormat="1" ht="13.8">
      <c r="A145" s="807" t="s">
        <v>220</v>
      </c>
    </row>
    <row r="146" spans="1:12" s="6" customFormat="1" ht="13.8">
      <c r="A146" s="159" t="s">
        <v>1216</v>
      </c>
    </row>
    <row r="147" spans="1:12" s="6" customFormat="1" ht="13.8">
      <c r="A147" s="159" t="s">
        <v>1217</v>
      </c>
    </row>
    <row r="148" spans="1:12" s="6" customFormat="1" ht="13.8">
      <c r="A148" s="159" t="s">
        <v>221</v>
      </c>
      <c r="B148" s="426"/>
      <c r="C148" s="426"/>
      <c r="D148" s="426"/>
      <c r="E148" s="426"/>
      <c r="F148" s="426"/>
      <c r="G148" s="426"/>
      <c r="H148" s="661"/>
    </row>
    <row r="150" spans="1:12">
      <c r="A150" s="1" t="s">
        <v>155</v>
      </c>
    </row>
    <row r="151" spans="1:12" ht="41.7" customHeight="1">
      <c r="A151" s="988"/>
      <c r="B151" s="989"/>
      <c r="C151" s="972" t="s">
        <v>144</v>
      </c>
      <c r="D151" s="973"/>
      <c r="E151" s="974"/>
      <c r="F151" s="972" t="s">
        <v>151</v>
      </c>
      <c r="G151" s="973"/>
      <c r="H151" s="974"/>
      <c r="I151" s="975" t="s">
        <v>156</v>
      </c>
      <c r="J151" s="976"/>
      <c r="K151" s="977"/>
    </row>
    <row r="152" spans="1:12">
      <c r="A152" s="978"/>
      <c r="B152" s="980" t="s">
        <v>157</v>
      </c>
      <c r="C152" s="982" t="s">
        <v>158</v>
      </c>
      <c r="D152" s="983"/>
      <c r="E152" s="984"/>
      <c r="F152" s="982" t="s">
        <v>158</v>
      </c>
      <c r="G152" s="983"/>
      <c r="H152" s="984"/>
      <c r="I152" s="982" t="s">
        <v>158</v>
      </c>
      <c r="J152" s="983"/>
      <c r="K152" s="984"/>
    </row>
    <row r="153" spans="1:12" ht="15.6">
      <c r="A153" s="979"/>
      <c r="B153" s="981"/>
      <c r="C153" s="134" t="s">
        <v>159</v>
      </c>
      <c r="D153" s="134" t="s">
        <v>160</v>
      </c>
      <c r="E153" s="134" t="s">
        <v>58</v>
      </c>
      <c r="F153" s="134" t="s">
        <v>159</v>
      </c>
      <c r="G153" s="134" t="s">
        <v>160</v>
      </c>
      <c r="H153" s="134" t="s">
        <v>58</v>
      </c>
      <c r="I153" s="134" t="s">
        <v>159</v>
      </c>
      <c r="J153" s="134" t="s">
        <v>160</v>
      </c>
      <c r="K153" s="134" t="s">
        <v>58</v>
      </c>
    </row>
    <row r="154" spans="1:12" ht="15.6">
      <c r="A154" s="978" t="s">
        <v>161</v>
      </c>
      <c r="B154" s="133" t="s">
        <v>162</v>
      </c>
      <c r="C154" s="88">
        <v>83276.626870000007</v>
      </c>
      <c r="D154" s="88">
        <v>10233.859</v>
      </c>
      <c r="E154" s="88">
        <v>93510.485870000004</v>
      </c>
      <c r="F154" s="88">
        <v>12590.051869999999</v>
      </c>
      <c r="G154" s="88">
        <v>10233.859</v>
      </c>
      <c r="H154" s="88">
        <v>22823.91087</v>
      </c>
      <c r="I154" s="88">
        <v>1008.45587</v>
      </c>
      <c r="J154" s="88">
        <v>0</v>
      </c>
      <c r="K154" s="88">
        <v>1008.45587</v>
      </c>
    </row>
    <row r="155" spans="1:12" ht="15.6">
      <c r="A155" s="985"/>
      <c r="B155" s="133" t="s">
        <v>163</v>
      </c>
      <c r="C155" s="88">
        <v>20870.241030000001</v>
      </c>
      <c r="D155" s="88">
        <v>2871.6364199999998</v>
      </c>
      <c r="E155" s="88">
        <v>23741.87745</v>
      </c>
      <c r="F155" s="88">
        <v>20870.241030000001</v>
      </c>
      <c r="G155" s="88">
        <v>1517.97542</v>
      </c>
      <c r="H155" s="88">
        <v>22388.21645</v>
      </c>
      <c r="I155" s="88">
        <v>11512.95823</v>
      </c>
      <c r="J155" s="88">
        <v>59.159419999999997</v>
      </c>
      <c r="K155" s="88">
        <v>11572.11765</v>
      </c>
    </row>
    <row r="156" spans="1:12" ht="15.6">
      <c r="A156" s="985"/>
      <c r="B156" s="133" t="s">
        <v>164</v>
      </c>
      <c r="C156" s="88">
        <v>0</v>
      </c>
      <c r="D156" s="88">
        <v>5.7119999999999997</v>
      </c>
      <c r="E156" s="88">
        <v>5.7119999999999997</v>
      </c>
      <c r="F156" s="88">
        <v>0</v>
      </c>
      <c r="G156" s="88">
        <v>5.7119999999999997</v>
      </c>
      <c r="H156" s="88">
        <v>5.7119999999999997</v>
      </c>
      <c r="I156" s="88">
        <v>0</v>
      </c>
      <c r="J156" s="88">
        <v>0</v>
      </c>
      <c r="K156" s="88">
        <v>0</v>
      </c>
    </row>
    <row r="157" spans="1:12" ht="15.6">
      <c r="A157" s="985"/>
      <c r="B157" s="133" t="s">
        <v>165</v>
      </c>
      <c r="C157" s="88">
        <v>4.38</v>
      </c>
      <c r="D157" s="88">
        <v>0</v>
      </c>
      <c r="E157" s="88">
        <v>4.38</v>
      </c>
      <c r="F157" s="88">
        <v>4.38</v>
      </c>
      <c r="G157" s="88">
        <v>0</v>
      </c>
      <c r="H157" s="88">
        <v>4.38</v>
      </c>
      <c r="I157" s="88">
        <v>0</v>
      </c>
      <c r="J157" s="88">
        <v>0</v>
      </c>
      <c r="K157" s="88">
        <v>0</v>
      </c>
    </row>
    <row r="158" spans="1:12">
      <c r="A158" s="979"/>
      <c r="B158" s="44" t="s">
        <v>58</v>
      </c>
      <c r="C158" s="89">
        <v>104151.24790000002</v>
      </c>
      <c r="D158" s="89">
        <v>13111.207419999999</v>
      </c>
      <c r="E158" s="89">
        <v>117262.45532000001</v>
      </c>
      <c r="F158" s="89">
        <v>33464.672899999998</v>
      </c>
      <c r="G158" s="89">
        <v>11757.546420000001</v>
      </c>
      <c r="H158" s="89">
        <v>45222.219319999997</v>
      </c>
      <c r="I158" s="89">
        <v>12521.4141</v>
      </c>
      <c r="J158" s="89">
        <v>59.159419999999997</v>
      </c>
      <c r="K158" s="89">
        <v>12580.57352</v>
      </c>
      <c r="L158" s="205"/>
    </row>
    <row r="159" spans="1:12" ht="15.6">
      <c r="A159" s="978" t="s">
        <v>166</v>
      </c>
      <c r="B159" s="133" t="s">
        <v>162</v>
      </c>
      <c r="C159" s="88">
        <v>138454.05568000002</v>
      </c>
      <c r="D159" s="88">
        <v>18575.707999999999</v>
      </c>
      <c r="E159" s="88">
        <v>157029.76368000003</v>
      </c>
      <c r="F159" s="88">
        <v>138454.05568000002</v>
      </c>
      <c r="G159" s="88">
        <v>18575.707999999999</v>
      </c>
      <c r="H159" s="88">
        <v>157029.76368000003</v>
      </c>
      <c r="I159" s="88">
        <v>62.462000000000117</v>
      </c>
      <c r="J159" s="88">
        <v>0</v>
      </c>
      <c r="K159" s="88">
        <v>62.462000000000117</v>
      </c>
    </row>
    <row r="160" spans="1:12" ht="15.6">
      <c r="A160" s="985"/>
      <c r="B160" s="133" t="s">
        <v>163</v>
      </c>
      <c r="C160" s="88">
        <v>6625.8503799999989</v>
      </c>
      <c r="D160" s="88">
        <v>1299.3855800000001</v>
      </c>
      <c r="E160" s="88">
        <v>7925.2359599999991</v>
      </c>
      <c r="F160" s="88">
        <v>6625.8503799999989</v>
      </c>
      <c r="G160" s="88">
        <v>1299.3855800000001</v>
      </c>
      <c r="H160" s="88">
        <v>7925.2359599999991</v>
      </c>
      <c r="I160" s="88">
        <v>1062.6211799999996</v>
      </c>
      <c r="J160" s="88">
        <v>-4.1999999999825375E-4</v>
      </c>
      <c r="K160" s="88">
        <v>1062.6207599999996</v>
      </c>
    </row>
    <row r="161" spans="1:12" ht="15.6">
      <c r="A161" s="985"/>
      <c r="B161" s="133" t="s">
        <v>164</v>
      </c>
      <c r="C161" s="88">
        <v>0</v>
      </c>
      <c r="D161" s="88">
        <v>22.492000000000001</v>
      </c>
      <c r="E161" s="88">
        <v>22.492000000000001</v>
      </c>
      <c r="F161" s="88">
        <v>0</v>
      </c>
      <c r="G161" s="88">
        <v>22.492000000000001</v>
      </c>
      <c r="H161" s="88">
        <v>22.492000000000001</v>
      </c>
      <c r="I161" s="88">
        <v>0</v>
      </c>
      <c r="J161" s="88">
        <v>0</v>
      </c>
      <c r="K161" s="88">
        <v>0</v>
      </c>
    </row>
    <row r="162" spans="1:12" ht="15.6">
      <c r="A162" s="985"/>
      <c r="B162" s="133" t="s">
        <v>165</v>
      </c>
      <c r="C162" s="88">
        <v>0</v>
      </c>
      <c r="D162" s="88">
        <v>0</v>
      </c>
      <c r="E162" s="88">
        <v>0</v>
      </c>
      <c r="F162" s="88">
        <v>0</v>
      </c>
      <c r="G162" s="88">
        <v>0</v>
      </c>
      <c r="H162" s="88">
        <v>0</v>
      </c>
      <c r="I162" s="88">
        <v>0</v>
      </c>
      <c r="J162" s="88">
        <v>0</v>
      </c>
      <c r="K162" s="88">
        <v>0</v>
      </c>
    </row>
    <row r="163" spans="1:12">
      <c r="A163" s="979"/>
      <c r="B163" s="44" t="s">
        <v>58</v>
      </c>
      <c r="C163" s="89">
        <v>145079.90606000001</v>
      </c>
      <c r="D163" s="89">
        <v>19897.585579999999</v>
      </c>
      <c r="E163" s="89">
        <v>164977.49164000002</v>
      </c>
      <c r="F163" s="89">
        <v>145079.90606000001</v>
      </c>
      <c r="G163" s="89">
        <v>19897.585579999999</v>
      </c>
      <c r="H163" s="89">
        <v>164977.49164000002</v>
      </c>
      <c r="I163" s="89">
        <v>1125.0831799999999</v>
      </c>
      <c r="J163" s="89">
        <v>-4.1999999999825375E-4</v>
      </c>
      <c r="K163" s="89">
        <v>1125.0827599999998</v>
      </c>
    </row>
    <row r="164" spans="1:12" ht="15.6">
      <c r="A164" s="978" t="s">
        <v>147</v>
      </c>
      <c r="B164" s="133" t="s">
        <v>162</v>
      </c>
      <c r="C164" s="88">
        <v>148534.69399999999</v>
      </c>
      <c r="D164" s="88">
        <v>56566.571000000004</v>
      </c>
      <c r="E164" s="88">
        <v>205101.26499999998</v>
      </c>
      <c r="F164" s="88">
        <v>84235.347999999998</v>
      </c>
      <c r="G164" s="88">
        <v>56566.571000000004</v>
      </c>
      <c r="H164" s="88">
        <v>140801.91899999999</v>
      </c>
      <c r="I164" s="88">
        <v>0</v>
      </c>
      <c r="J164" s="88">
        <v>0</v>
      </c>
      <c r="K164" s="88">
        <v>0</v>
      </c>
    </row>
    <row r="165" spans="1:12" ht="15.6">
      <c r="A165" s="985"/>
      <c r="B165" s="133" t="s">
        <v>163</v>
      </c>
      <c r="C165" s="88">
        <v>2858.75</v>
      </c>
      <c r="D165" s="88">
        <v>8850.5859999999993</v>
      </c>
      <c r="E165" s="88">
        <v>11709.335999999999</v>
      </c>
      <c r="F165" s="88">
        <v>2858.75</v>
      </c>
      <c r="G165" s="88">
        <v>8850.5859999999993</v>
      </c>
      <c r="H165" s="88">
        <v>11709.335999999999</v>
      </c>
      <c r="I165" s="88">
        <v>1088.57</v>
      </c>
      <c r="J165" s="88">
        <v>0</v>
      </c>
      <c r="K165" s="88">
        <v>1088.57</v>
      </c>
    </row>
    <row r="166" spans="1:12" ht="15.6">
      <c r="A166" s="985"/>
      <c r="B166" s="133" t="s">
        <v>164</v>
      </c>
      <c r="C166" s="88">
        <v>103.66800000000001</v>
      </c>
      <c r="D166" s="88">
        <v>22.77</v>
      </c>
      <c r="E166" s="88">
        <v>126.438</v>
      </c>
      <c r="F166" s="88">
        <v>103.66800000000001</v>
      </c>
      <c r="G166" s="88">
        <v>22.77</v>
      </c>
      <c r="H166" s="88">
        <v>126.438</v>
      </c>
      <c r="I166" s="88">
        <v>0</v>
      </c>
      <c r="J166" s="88">
        <v>0</v>
      </c>
      <c r="K166" s="88">
        <v>0</v>
      </c>
    </row>
    <row r="167" spans="1:12" ht="15.6">
      <c r="A167" s="985"/>
      <c r="B167" s="133" t="s">
        <v>165</v>
      </c>
      <c r="C167" s="88">
        <v>1606.7919999999999</v>
      </c>
      <c r="D167" s="88">
        <v>459.16300000000001</v>
      </c>
      <c r="E167" s="88">
        <v>2065.9549999999999</v>
      </c>
      <c r="F167" s="88">
        <v>1062.6210000000001</v>
      </c>
      <c r="G167" s="88">
        <v>0</v>
      </c>
      <c r="H167" s="88">
        <v>1062.6210000000001</v>
      </c>
      <c r="I167" s="88">
        <v>1062.6210000000001</v>
      </c>
      <c r="J167" s="88">
        <v>0</v>
      </c>
      <c r="K167" s="88">
        <v>1062.6210000000001</v>
      </c>
    </row>
    <row r="168" spans="1:12">
      <c r="A168" s="979"/>
      <c r="B168" s="44" t="s">
        <v>58</v>
      </c>
      <c r="C168" s="89">
        <v>153103.90399999998</v>
      </c>
      <c r="D168" s="89">
        <v>65899.09</v>
      </c>
      <c r="E168" s="89">
        <v>219002.99399999998</v>
      </c>
      <c r="F168" s="89">
        <v>88260.387000000002</v>
      </c>
      <c r="G168" s="89">
        <v>65439.927000000003</v>
      </c>
      <c r="H168" s="89">
        <v>153700.31400000001</v>
      </c>
      <c r="I168" s="89">
        <v>2151.1909999999998</v>
      </c>
      <c r="J168" s="89">
        <v>0</v>
      </c>
      <c r="K168" s="89">
        <v>2151.1909999999998</v>
      </c>
    </row>
    <row r="169" spans="1:12">
      <c r="A169" s="978" t="s">
        <v>148</v>
      </c>
      <c r="B169" s="133" t="s">
        <v>167</v>
      </c>
      <c r="C169" s="88">
        <v>14873.642310000001</v>
      </c>
      <c r="D169" s="88">
        <v>10958.790999999999</v>
      </c>
      <c r="E169" s="88">
        <v>25832.43331</v>
      </c>
      <c r="F169" s="88">
        <v>8136.0853100000004</v>
      </c>
      <c r="G169" s="88">
        <v>10958.790999999999</v>
      </c>
      <c r="H169" s="88">
        <v>19094.87631</v>
      </c>
      <c r="I169" s="88">
        <v>2959.4079999999999</v>
      </c>
      <c r="J169" s="88">
        <v>1083.3610000000001</v>
      </c>
      <c r="K169" s="88">
        <v>4042.7690000000002</v>
      </c>
    </row>
    <row r="170" spans="1:12">
      <c r="A170" s="985"/>
      <c r="B170" s="133" t="s">
        <v>168</v>
      </c>
      <c r="C170" s="88">
        <v>8863.6726099999996</v>
      </c>
      <c r="D170" s="88">
        <v>19433.174999999999</v>
      </c>
      <c r="E170" s="88">
        <v>28296.847609999997</v>
      </c>
      <c r="F170" s="88">
        <v>8863.6726099999996</v>
      </c>
      <c r="G170" s="88">
        <v>19433.174999999999</v>
      </c>
      <c r="H170" s="88">
        <v>28296.847609999997</v>
      </c>
      <c r="I170" s="88">
        <v>7088.6030000000001</v>
      </c>
      <c r="J170" s="88">
        <v>17.631</v>
      </c>
      <c r="K170" s="88">
        <v>7106.2340000000004</v>
      </c>
    </row>
    <row r="171" spans="1:12">
      <c r="A171" s="979"/>
      <c r="B171" s="44" t="s">
        <v>58</v>
      </c>
      <c r="C171" s="89">
        <v>23737.314920000001</v>
      </c>
      <c r="D171" s="89">
        <v>30391.966</v>
      </c>
      <c r="E171" s="89">
        <v>54129.280919999997</v>
      </c>
      <c r="F171" s="89">
        <v>16999.75792</v>
      </c>
      <c r="G171" s="89">
        <v>30391.966</v>
      </c>
      <c r="H171" s="89">
        <v>47391.723919999997</v>
      </c>
      <c r="I171" s="89">
        <v>10048.011</v>
      </c>
      <c r="J171" s="89">
        <v>1100.9920000000002</v>
      </c>
      <c r="K171" s="89">
        <v>11149.003000000001</v>
      </c>
    </row>
    <row r="172" spans="1:12">
      <c r="A172" s="986" t="s">
        <v>169</v>
      </c>
      <c r="B172" s="987"/>
      <c r="C172" s="88"/>
      <c r="D172" s="88"/>
      <c r="E172" s="88">
        <v>9107.6720400000213</v>
      </c>
      <c r="F172" s="88"/>
      <c r="G172" s="88"/>
      <c r="H172" s="88">
        <v>9107.6730399999924</v>
      </c>
      <c r="I172" s="88"/>
      <c r="J172" s="88"/>
      <c r="K172" s="88">
        <v>405.46228000000121</v>
      </c>
      <c r="L172" s="205"/>
    </row>
    <row r="173" spans="1:12">
      <c r="A173" s="91" t="s">
        <v>170</v>
      </c>
      <c r="K173" s="215"/>
      <c r="L173" s="205"/>
    </row>
    <row r="174" spans="1:12">
      <c r="A174" s="91" t="s">
        <v>171</v>
      </c>
    </row>
    <row r="175" spans="1:12">
      <c r="A175" s="91" t="s">
        <v>172</v>
      </c>
      <c r="B175" s="339"/>
      <c r="C175" s="339"/>
      <c r="D175" s="339"/>
      <c r="E175" s="294"/>
      <c r="F175" s="339"/>
      <c r="G175" s="339"/>
      <c r="H175" s="294"/>
    </row>
    <row r="176" spans="1:12">
      <c r="A176" s="68" t="s">
        <v>173</v>
      </c>
    </row>
    <row r="177" spans="1:1">
      <c r="A177" s="68" t="s">
        <v>174</v>
      </c>
    </row>
    <row r="178" spans="1:1">
      <c r="A178" s="68" t="s">
        <v>175</v>
      </c>
    </row>
    <row r="179" spans="1:1">
      <c r="A179" s="68" t="s">
        <v>176</v>
      </c>
    </row>
    <row r="180" spans="1:1">
      <c r="A180" s="68" t="s">
        <v>177</v>
      </c>
    </row>
  </sheetData>
  <sheetProtection algorithmName="SHA-512" hashValue="5jWGb7VAOckhMoJ7htqgdEVK0rn4ELYE0QWNcU0HijKN3qyzrqTJi3JguIywayIKUXyf/hNQsWzCZ8d4C3t0+g==" saltValue="Oc98dsQTQY6sTJO/Hz3zdQ==" spinCount="100000" sheet="1" objects="1" scenarios="1"/>
  <mergeCells count="70">
    <mergeCell ref="L91:Q91"/>
    <mergeCell ref="R91:S91"/>
    <mergeCell ref="T91:U91"/>
    <mergeCell ref="P92:S92"/>
    <mergeCell ref="D93:E93"/>
    <mergeCell ref="F93:G93"/>
    <mergeCell ref="H93:I93"/>
    <mergeCell ref="J93:K93"/>
    <mergeCell ref="L93:M93"/>
    <mergeCell ref="N93:O93"/>
    <mergeCell ref="P93:Q93"/>
    <mergeCell ref="R93:S93"/>
    <mergeCell ref="T93:U93"/>
    <mergeCell ref="H133:I133"/>
    <mergeCell ref="J133:K133"/>
    <mergeCell ref="L131:Q131"/>
    <mergeCell ref="R131:S131"/>
    <mergeCell ref="T131:U131"/>
    <mergeCell ref="L132:O132"/>
    <mergeCell ref="P132:S132"/>
    <mergeCell ref="L133:M133"/>
    <mergeCell ref="N133:O133"/>
    <mergeCell ref="P133:Q133"/>
    <mergeCell ref="R133:S133"/>
    <mergeCell ref="T133:U133"/>
    <mergeCell ref="I35:K35"/>
    <mergeCell ref="I36:K36"/>
    <mergeCell ref="G111:I111"/>
    <mergeCell ref="I112:J112"/>
    <mergeCell ref="B91:C93"/>
    <mergeCell ref="D91:K92"/>
    <mergeCell ref="A38:A42"/>
    <mergeCell ref="A14:H14"/>
    <mergeCell ref="A21:H21"/>
    <mergeCell ref="A35:B35"/>
    <mergeCell ref="C35:E35"/>
    <mergeCell ref="F35:H35"/>
    <mergeCell ref="A36:A37"/>
    <mergeCell ref="B36:B37"/>
    <mergeCell ref="C36:E36"/>
    <mergeCell ref="F36:H36"/>
    <mergeCell ref="A43:A47"/>
    <mergeCell ref="A48:A52"/>
    <mergeCell ref="A53:A55"/>
    <mergeCell ref="A56:B56"/>
    <mergeCell ref="A151:B151"/>
    <mergeCell ref="B67:B69"/>
    <mergeCell ref="B111:B113"/>
    <mergeCell ref="B131:C133"/>
    <mergeCell ref="C67:F68"/>
    <mergeCell ref="C111:F112"/>
    <mergeCell ref="D133:E133"/>
    <mergeCell ref="F133:G133"/>
    <mergeCell ref="G67:I67"/>
    <mergeCell ref="G68:H68"/>
    <mergeCell ref="I68:J68"/>
    <mergeCell ref="D131:K132"/>
    <mergeCell ref="A154:A158"/>
    <mergeCell ref="A159:A163"/>
    <mergeCell ref="A164:A168"/>
    <mergeCell ref="A169:A171"/>
    <mergeCell ref="A172:B172"/>
    <mergeCell ref="F151:H151"/>
    <mergeCell ref="I151:K151"/>
    <mergeCell ref="A152:A153"/>
    <mergeCell ref="B152:B153"/>
    <mergeCell ref="C152:E152"/>
    <mergeCell ref="F152:H152"/>
    <mergeCell ref="I152:K152"/>
    <mergeCell ref="C151:E15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091D6-8EB8-4B89-AB2F-E7AE1A39EA15}">
  <dimension ref="A7:L273"/>
  <sheetViews>
    <sheetView showGridLines="0" topLeftCell="A159" zoomScale="109" zoomScaleNormal="100" workbookViewId="0">
      <selection activeCell="A58" sqref="A58:H58"/>
    </sheetView>
  </sheetViews>
  <sheetFormatPr defaultColWidth="8.6640625" defaultRowHeight="14.4"/>
  <cols>
    <col min="1" max="1" width="32.44140625" style="149" customWidth="1"/>
    <col min="2" max="12" width="14" style="149" customWidth="1"/>
    <col min="13" max="13" width="14.33203125" style="149" customWidth="1"/>
    <col min="14" max="16384" width="8.6640625" style="149"/>
  </cols>
  <sheetData>
    <row r="7" spans="1:9" ht="21">
      <c r="A7" s="148" t="s">
        <v>1071</v>
      </c>
      <c r="B7" s="148"/>
    </row>
    <row r="8" spans="1:9" ht="15" thickBot="1"/>
    <row r="9" spans="1:9" ht="19.2" thickTop="1" thickBot="1">
      <c r="A9" s="289" t="s">
        <v>373</v>
      </c>
      <c r="B9" s="290"/>
      <c r="C9" s="291"/>
      <c r="D9" s="291"/>
      <c r="E9" s="291"/>
      <c r="F9" s="291"/>
      <c r="G9" s="291"/>
      <c r="H9" s="291"/>
      <c r="I9" s="150"/>
    </row>
    <row r="10" spans="1:9" ht="18.600000000000001" thickTop="1">
      <c r="A10" s="286"/>
      <c r="B10" s="292"/>
      <c r="C10" s="293"/>
      <c r="D10" s="293"/>
      <c r="E10" s="293"/>
      <c r="F10" s="293"/>
      <c r="G10" s="293"/>
      <c r="H10" s="150"/>
    </row>
    <row r="11" spans="1:9" ht="17.399999999999999">
      <c r="A11" s="151"/>
      <c r="B11" s="151"/>
      <c r="C11" s="150"/>
      <c r="D11" s="150"/>
      <c r="E11" s="150"/>
      <c r="F11" s="150"/>
      <c r="G11" s="150"/>
    </row>
    <row r="12" spans="1:9" ht="15.6">
      <c r="A12" s="121" t="s">
        <v>374</v>
      </c>
      <c r="B12" s="121"/>
    </row>
    <row r="13" spans="1:9">
      <c r="A13" s="152"/>
      <c r="B13" s="152">
        <v>2022</v>
      </c>
      <c r="C13" s="153">
        <v>2021</v>
      </c>
      <c r="D13" s="153">
        <v>2020</v>
      </c>
      <c r="E13" s="153">
        <v>2019</v>
      </c>
      <c r="F13" s="154">
        <v>2018</v>
      </c>
      <c r="G13" s="155">
        <v>2017</v>
      </c>
      <c r="H13" s="155">
        <v>2016</v>
      </c>
    </row>
    <row r="14" spans="1:9">
      <c r="A14" s="78" t="s">
        <v>375</v>
      </c>
      <c r="B14" s="324">
        <v>0.53</v>
      </c>
      <c r="C14" s="324">
        <v>0.64</v>
      </c>
      <c r="D14" s="157">
        <v>0.73</v>
      </c>
      <c r="E14" s="5">
        <v>0.82</v>
      </c>
      <c r="F14" s="157">
        <v>1.01</v>
      </c>
      <c r="G14" s="157">
        <v>1.01</v>
      </c>
      <c r="H14" s="5">
        <v>1.1100000000000001</v>
      </c>
    </row>
    <row r="15" spans="1:9" ht="15.6">
      <c r="A15" s="78" t="s">
        <v>376</v>
      </c>
      <c r="B15" s="324">
        <v>108</v>
      </c>
      <c r="C15" s="324" t="s">
        <v>1365</v>
      </c>
      <c r="D15" s="157">
        <v>85</v>
      </c>
      <c r="E15" s="5">
        <v>90</v>
      </c>
      <c r="F15" s="157">
        <v>73</v>
      </c>
      <c r="G15" s="157">
        <v>89</v>
      </c>
      <c r="H15" s="5">
        <v>73</v>
      </c>
    </row>
    <row r="16" spans="1:9">
      <c r="A16" s="78" t="s">
        <v>377</v>
      </c>
      <c r="B16" s="324">
        <v>0.22</v>
      </c>
      <c r="C16" s="324">
        <v>0.27</v>
      </c>
      <c r="D16" s="157">
        <v>0.28999999999999998</v>
      </c>
      <c r="E16" s="5">
        <v>0.34</v>
      </c>
      <c r="F16" s="157">
        <v>0.36</v>
      </c>
      <c r="G16" s="157">
        <v>0.45</v>
      </c>
      <c r="H16" s="5">
        <v>0.42</v>
      </c>
    </row>
    <row r="17" spans="1:9">
      <c r="A17" s="78" t="s">
        <v>378</v>
      </c>
      <c r="B17" s="604">
        <v>0.1</v>
      </c>
      <c r="C17" s="324">
        <v>0.11</v>
      </c>
      <c r="D17" s="157">
        <v>0.14000000000000001</v>
      </c>
      <c r="E17" s="5">
        <v>0.2</v>
      </c>
      <c r="F17" s="157">
        <v>0.26</v>
      </c>
      <c r="G17" s="157">
        <v>0.17</v>
      </c>
      <c r="H17" s="5">
        <v>0.28000000000000003</v>
      </c>
    </row>
    <row r="18" spans="1:9" ht="15.6">
      <c r="A18" s="78" t="s">
        <v>379</v>
      </c>
      <c r="B18" s="324">
        <v>0.32</v>
      </c>
      <c r="C18" s="324" t="s">
        <v>1366</v>
      </c>
      <c r="D18" s="157">
        <v>0.43</v>
      </c>
      <c r="E18" s="5">
        <v>0.54</v>
      </c>
      <c r="F18" s="157">
        <v>0.62</v>
      </c>
      <c r="G18" s="157">
        <v>0.62</v>
      </c>
      <c r="H18" s="5">
        <v>0.7</v>
      </c>
    </row>
    <row r="19" spans="1:9" ht="15.6">
      <c r="A19" s="78" t="s">
        <v>380</v>
      </c>
      <c r="B19" s="604">
        <v>16.739999999999998</v>
      </c>
      <c r="C19" s="604" t="s">
        <v>1367</v>
      </c>
      <c r="D19" s="157">
        <v>27.52</v>
      </c>
      <c r="E19" s="5">
        <v>41</v>
      </c>
      <c r="F19" s="157">
        <v>73.349999999999994</v>
      </c>
      <c r="G19" s="157">
        <v>24.4</v>
      </c>
      <c r="H19" s="5">
        <v>28.4</v>
      </c>
    </row>
    <row r="20" spans="1:9" ht="15.6">
      <c r="A20" s="78" t="s">
        <v>381</v>
      </c>
      <c r="B20" s="324">
        <v>0</v>
      </c>
      <c r="C20" s="324" t="s">
        <v>1364</v>
      </c>
      <c r="D20" s="157" t="s">
        <v>1363</v>
      </c>
      <c r="E20" s="5" t="s">
        <v>1362</v>
      </c>
      <c r="F20" s="157">
        <v>2</v>
      </c>
      <c r="G20" s="157">
        <v>0</v>
      </c>
      <c r="H20" s="5">
        <v>0</v>
      </c>
    </row>
    <row r="21" spans="1:9">
      <c r="A21" s="78" t="s">
        <v>382</v>
      </c>
      <c r="B21" s="604">
        <v>0</v>
      </c>
      <c r="C21" s="324">
        <v>3.0000000000000001E-3</v>
      </c>
      <c r="D21" s="157">
        <v>1E-3</v>
      </c>
      <c r="E21" s="5">
        <v>4.0000000000000001E-3</v>
      </c>
      <c r="F21" s="5">
        <v>0.01</v>
      </c>
      <c r="G21" s="341">
        <v>0</v>
      </c>
      <c r="H21" s="5" t="s">
        <v>383</v>
      </c>
    </row>
    <row r="22" spans="1:9" ht="52.2" customHeight="1">
      <c r="A22" s="1014" t="s">
        <v>1357</v>
      </c>
      <c r="B22" s="1014"/>
      <c r="C22" s="1014"/>
      <c r="D22" s="1014"/>
      <c r="E22" s="1014"/>
      <c r="F22" s="1014"/>
      <c r="G22" s="1014"/>
      <c r="H22" s="1014"/>
    </row>
    <row r="23" spans="1:9">
      <c r="A23" s="1015" t="s">
        <v>1358</v>
      </c>
      <c r="B23" s="1015"/>
      <c r="C23" s="1015"/>
      <c r="D23" s="1015"/>
      <c r="E23" s="1015"/>
      <c r="F23" s="1015"/>
      <c r="G23" s="1015"/>
      <c r="H23" s="343"/>
    </row>
    <row r="24" spans="1:9">
      <c r="A24" s="1015" t="s">
        <v>384</v>
      </c>
      <c r="B24" s="1015"/>
      <c r="C24" s="1015"/>
      <c r="D24" s="1015"/>
      <c r="E24" s="1015"/>
      <c r="F24" s="1015"/>
      <c r="G24" s="1015"/>
      <c r="H24" s="1015"/>
      <c r="I24" s="343"/>
    </row>
    <row r="25" spans="1:9" ht="20.7" customHeight="1">
      <c r="A25" s="1015" t="s">
        <v>385</v>
      </c>
      <c r="B25" s="1015"/>
      <c r="C25" s="1015"/>
      <c r="D25" s="1015"/>
      <c r="E25" s="1015"/>
      <c r="F25" s="1015"/>
      <c r="G25" s="1015"/>
      <c r="H25" s="1015"/>
      <c r="I25" s="343"/>
    </row>
    <row r="26" spans="1:9">
      <c r="A26" s="1015" t="s">
        <v>386</v>
      </c>
      <c r="B26" s="1015"/>
      <c r="C26" s="1015"/>
      <c r="D26" s="1015"/>
      <c r="E26" s="1015"/>
      <c r="F26" s="1015"/>
      <c r="G26" s="1015"/>
      <c r="H26" s="343"/>
      <c r="I26" s="343"/>
    </row>
    <row r="27" spans="1:9" ht="43.5" customHeight="1">
      <c r="A27" s="1015" t="s">
        <v>387</v>
      </c>
      <c r="B27" s="1015"/>
      <c r="C27" s="1015"/>
      <c r="D27" s="1015"/>
      <c r="E27" s="1015"/>
      <c r="F27" s="1015"/>
      <c r="G27" s="1015"/>
      <c r="H27" s="1015"/>
      <c r="I27" s="343"/>
    </row>
    <row r="28" spans="1:9" ht="20.55" customHeight="1">
      <c r="A28" s="1015" t="s">
        <v>388</v>
      </c>
      <c r="B28" s="1015"/>
      <c r="C28" s="1015"/>
      <c r="D28" s="1015"/>
      <c r="E28" s="1015"/>
      <c r="F28" s="1015"/>
      <c r="G28" s="1015"/>
      <c r="H28" s="1015"/>
      <c r="I28" s="343"/>
    </row>
    <row r="29" spans="1:9">
      <c r="A29" s="1015" t="s">
        <v>1359</v>
      </c>
      <c r="B29" s="1015"/>
      <c r="C29" s="1015"/>
      <c r="D29" s="1015"/>
      <c r="E29" s="1015"/>
      <c r="F29" s="1015"/>
      <c r="G29" s="1015"/>
      <c r="H29" s="1015"/>
      <c r="I29" s="343"/>
    </row>
    <row r="30" spans="1:9" ht="22.2" customHeight="1">
      <c r="A30" s="1015" t="s">
        <v>1360</v>
      </c>
      <c r="B30" s="1015"/>
      <c r="C30" s="1015"/>
      <c r="D30" s="1015"/>
      <c r="E30" s="1015"/>
      <c r="F30" s="1015"/>
      <c r="G30" s="1015"/>
      <c r="H30" s="1015"/>
      <c r="I30" s="343"/>
    </row>
    <row r="31" spans="1:9" ht="16.95" customHeight="1">
      <c r="A31" s="1015" t="s">
        <v>1361</v>
      </c>
      <c r="B31" s="1015"/>
      <c r="C31" s="1015"/>
      <c r="D31" s="1015"/>
      <c r="E31" s="1015"/>
      <c r="F31" s="1015"/>
      <c r="G31" s="1015"/>
      <c r="H31" s="343"/>
      <c r="I31" s="343"/>
    </row>
    <row r="32" spans="1:9">
      <c r="A32" s="159"/>
      <c r="B32" s="159"/>
      <c r="C32" s="159"/>
      <c r="D32" s="159"/>
      <c r="E32" s="159"/>
      <c r="F32" s="159"/>
      <c r="G32" s="159"/>
      <c r="H32" s="159"/>
      <c r="I32" s="159"/>
    </row>
    <row r="33" spans="1:9" ht="15.6">
      <c r="A33" s="121" t="s">
        <v>389</v>
      </c>
      <c r="B33" s="121"/>
    </row>
    <row r="34" spans="1:9" ht="15.6">
      <c r="A34" s="152"/>
      <c r="B34" s="152">
        <v>2022</v>
      </c>
      <c r="C34" s="153">
        <v>2021</v>
      </c>
      <c r="D34" s="153">
        <v>2020</v>
      </c>
      <c r="E34" s="153">
        <v>2019</v>
      </c>
      <c r="F34" s="154">
        <v>2018</v>
      </c>
      <c r="G34" s="155">
        <v>2017</v>
      </c>
      <c r="H34" s="155" t="s">
        <v>390</v>
      </c>
      <c r="I34" s="156"/>
    </row>
    <row r="35" spans="1:9">
      <c r="A35" s="78" t="s">
        <v>375</v>
      </c>
      <c r="B35" s="78">
        <v>0.55000000000000004</v>
      </c>
      <c r="C35" s="324">
        <v>0.66</v>
      </c>
      <c r="D35" s="157">
        <v>0.73</v>
      </c>
      <c r="E35" s="5">
        <v>0.88</v>
      </c>
      <c r="F35" s="157">
        <v>1.1599999999999999</v>
      </c>
      <c r="G35" s="157">
        <v>1.25</v>
      </c>
      <c r="H35" s="5">
        <v>1.35</v>
      </c>
      <c r="I35" s="158"/>
    </row>
    <row r="36" spans="1:9">
      <c r="A36" s="78" t="s">
        <v>376</v>
      </c>
      <c r="B36" s="78">
        <v>104</v>
      </c>
      <c r="C36" s="324">
        <v>107</v>
      </c>
      <c r="D36" s="157">
        <v>81</v>
      </c>
      <c r="E36" s="5">
        <v>86</v>
      </c>
      <c r="F36" s="157">
        <v>69</v>
      </c>
      <c r="G36" s="157">
        <v>85</v>
      </c>
      <c r="H36" s="5">
        <v>71</v>
      </c>
      <c r="I36" s="158"/>
    </row>
    <row r="37" spans="1:9">
      <c r="A37" s="78" t="s">
        <v>377</v>
      </c>
      <c r="B37" s="78">
        <v>0.24</v>
      </c>
      <c r="C37" s="324">
        <v>0.28999999999999998</v>
      </c>
      <c r="D37" s="157">
        <v>0.31</v>
      </c>
      <c r="E37" s="5">
        <v>0.37</v>
      </c>
      <c r="F37" s="157">
        <v>0.44</v>
      </c>
      <c r="G37" s="157">
        <v>0.62</v>
      </c>
      <c r="H37" s="5">
        <v>0.55000000000000004</v>
      </c>
      <c r="I37" s="158"/>
    </row>
    <row r="38" spans="1:9">
      <c r="A38" s="78" t="s">
        <v>378</v>
      </c>
      <c r="B38" s="816">
        <v>0.1</v>
      </c>
      <c r="C38" s="604">
        <v>0.1</v>
      </c>
      <c r="D38" s="157">
        <v>0.14000000000000001</v>
      </c>
      <c r="E38" s="5">
        <v>0.2</v>
      </c>
      <c r="F38" s="157">
        <v>0.27</v>
      </c>
      <c r="G38" s="157">
        <v>0.18</v>
      </c>
      <c r="H38" s="5">
        <v>0.33</v>
      </c>
    </row>
    <row r="39" spans="1:9">
      <c r="A39" s="78" t="s">
        <v>379</v>
      </c>
      <c r="B39" s="78">
        <v>0.34</v>
      </c>
      <c r="C39" s="604">
        <v>0.4</v>
      </c>
      <c r="D39" s="157">
        <v>0.45</v>
      </c>
      <c r="E39" s="5">
        <v>0.57999999999999996</v>
      </c>
      <c r="F39" s="157">
        <v>0.71</v>
      </c>
      <c r="G39" s="157">
        <v>0.8</v>
      </c>
      <c r="H39" s="5">
        <v>0.88</v>
      </c>
    </row>
    <row r="40" spans="1:9" ht="15.6">
      <c r="A40" s="78" t="s">
        <v>380</v>
      </c>
      <c r="B40" s="78">
        <v>18.52</v>
      </c>
      <c r="C40" s="324" t="s">
        <v>1369</v>
      </c>
      <c r="D40" s="157">
        <v>21.64</v>
      </c>
      <c r="E40" s="5">
        <v>43.16</v>
      </c>
      <c r="F40" s="157">
        <v>94.59</v>
      </c>
      <c r="G40" s="157">
        <v>34.659999999999997</v>
      </c>
      <c r="H40" s="5">
        <v>37.72</v>
      </c>
    </row>
    <row r="41" spans="1:9">
      <c r="A41" s="78" t="s">
        <v>381</v>
      </c>
      <c r="B41" s="78">
        <v>0</v>
      </c>
      <c r="C41" s="324">
        <v>1</v>
      </c>
      <c r="D41" s="157">
        <v>0</v>
      </c>
      <c r="E41" s="5">
        <v>1</v>
      </c>
      <c r="F41" s="157">
        <v>2</v>
      </c>
      <c r="G41" s="157">
        <v>0</v>
      </c>
      <c r="H41" s="5">
        <v>0</v>
      </c>
    </row>
    <row r="42" spans="1:9">
      <c r="A42" s="13" t="s">
        <v>382</v>
      </c>
      <c r="B42" s="821">
        <v>0</v>
      </c>
      <c r="C42" s="324">
        <v>3.0000000000000001E-3</v>
      </c>
      <c r="D42" s="341">
        <v>0</v>
      </c>
      <c r="E42" s="5">
        <v>4.0000000000000001E-3</v>
      </c>
      <c r="F42" s="5" t="s">
        <v>383</v>
      </c>
      <c r="G42" s="5" t="s">
        <v>383</v>
      </c>
      <c r="H42" s="5" t="s">
        <v>383</v>
      </c>
    </row>
    <row r="43" spans="1:9" ht="38.549999999999997" customHeight="1">
      <c r="A43" s="1015" t="s">
        <v>391</v>
      </c>
      <c r="B43" s="1015"/>
      <c r="C43" s="1015"/>
      <c r="D43" s="1015"/>
      <c r="E43" s="1015"/>
      <c r="F43" s="1015"/>
      <c r="G43" s="1015"/>
      <c r="H43" s="342"/>
    </row>
    <row r="44" spans="1:9" s="10" customFormat="1" ht="16.05" customHeight="1">
      <c r="A44" s="1015" t="s">
        <v>1358</v>
      </c>
      <c r="B44" s="1015"/>
      <c r="C44" s="1015"/>
      <c r="D44" s="1015"/>
      <c r="E44" s="1015"/>
      <c r="F44" s="1015"/>
      <c r="G44" s="1015"/>
    </row>
    <row r="45" spans="1:9" s="10" customFormat="1" ht="21" customHeight="1">
      <c r="A45" s="1015" t="s">
        <v>384</v>
      </c>
      <c r="B45" s="1015"/>
      <c r="C45" s="1015"/>
      <c r="D45" s="1015"/>
      <c r="E45" s="1015"/>
      <c r="F45" s="1015"/>
      <c r="G45" s="1015"/>
      <c r="H45" s="343"/>
      <c r="I45" s="343"/>
    </row>
    <row r="46" spans="1:9" s="10" customFormat="1" ht="20.7" customHeight="1">
      <c r="A46" s="1015" t="s">
        <v>385</v>
      </c>
      <c r="B46" s="1015"/>
      <c r="C46" s="1015"/>
      <c r="D46" s="1015"/>
      <c r="E46" s="1015"/>
      <c r="F46" s="1015"/>
      <c r="G46" s="1015"/>
      <c r="H46" s="343"/>
      <c r="I46" s="343"/>
    </row>
    <row r="47" spans="1:9" s="10" customFormat="1" ht="13.5" customHeight="1">
      <c r="A47" s="1015" t="s">
        <v>386</v>
      </c>
      <c r="B47" s="1015"/>
      <c r="C47" s="1015"/>
      <c r="D47" s="1015"/>
      <c r="E47" s="1015"/>
      <c r="F47" s="1015"/>
      <c r="G47" s="1015"/>
      <c r="H47" s="343"/>
      <c r="I47" s="343"/>
    </row>
    <row r="48" spans="1:9" s="10" customFormat="1" ht="43.5" customHeight="1">
      <c r="A48" s="1015" t="s">
        <v>387</v>
      </c>
      <c r="B48" s="1015"/>
      <c r="C48" s="1015"/>
      <c r="D48" s="1015"/>
      <c r="E48" s="1015"/>
      <c r="F48" s="1015"/>
      <c r="G48" s="1015"/>
      <c r="H48" s="343"/>
    </row>
    <row r="49" spans="1:9" s="169" customFormat="1" ht="13.35" customHeight="1">
      <c r="A49" s="167" t="s">
        <v>1368</v>
      </c>
      <c r="B49" s="168"/>
    </row>
    <row r="50" spans="1:9" s="169" customFormat="1" ht="13.35" customHeight="1">
      <c r="A50" s="167" t="s">
        <v>1359</v>
      </c>
      <c r="B50" s="168"/>
    </row>
    <row r="51" spans="1:9" s="169" customFormat="1" ht="13.35" customHeight="1">
      <c r="A51" s="167"/>
      <c r="B51" s="168"/>
    </row>
    <row r="52" spans="1:9" ht="16.2">
      <c r="A52" s="1016" t="s">
        <v>1370</v>
      </c>
      <c r="B52" s="1016"/>
      <c r="C52" s="1016"/>
      <c r="D52" s="1016"/>
      <c r="E52" s="1016"/>
      <c r="F52" s="170"/>
    </row>
    <row r="53" spans="1:9">
      <c r="A53" s="171"/>
      <c r="B53" s="164">
        <v>2022</v>
      </c>
      <c r="C53" s="164">
        <v>2021</v>
      </c>
      <c r="D53" s="164">
        <v>2020</v>
      </c>
      <c r="E53" s="164">
        <v>2019</v>
      </c>
      <c r="F53" s="164">
        <v>2018</v>
      </c>
      <c r="G53" s="155">
        <v>2017</v>
      </c>
      <c r="H53" s="155">
        <v>2016</v>
      </c>
    </row>
    <row r="54" spans="1:9">
      <c r="A54" s="166" t="s">
        <v>392</v>
      </c>
      <c r="B54" s="78">
        <v>7.0000000000000007E-2</v>
      </c>
      <c r="C54" s="604">
        <v>0.1</v>
      </c>
      <c r="D54" s="402">
        <v>0.17</v>
      </c>
      <c r="E54" s="78">
        <v>0.22</v>
      </c>
      <c r="F54" s="5">
        <v>0.25</v>
      </c>
      <c r="G54" s="157">
        <v>0.34</v>
      </c>
      <c r="H54" s="5">
        <v>0.32</v>
      </c>
    </row>
    <row r="55" spans="1:9" ht="26.4">
      <c r="A55" s="166" t="s">
        <v>393</v>
      </c>
      <c r="B55" s="78">
        <v>0.02</v>
      </c>
      <c r="C55" s="324">
        <v>0.02</v>
      </c>
      <c r="D55" s="402">
        <v>0.04</v>
      </c>
      <c r="E55" s="78">
        <v>0.03</v>
      </c>
      <c r="F55" s="5">
        <v>0.04</v>
      </c>
      <c r="G55" s="157">
        <v>0.08</v>
      </c>
      <c r="H55" s="5">
        <v>0.14000000000000001</v>
      </c>
    </row>
    <row r="56" spans="1:9" ht="26.4">
      <c r="A56" s="166" t="s">
        <v>394</v>
      </c>
      <c r="B56" s="816">
        <v>0</v>
      </c>
      <c r="C56" s="324">
        <v>0.01</v>
      </c>
      <c r="D56" s="402">
        <v>0.01</v>
      </c>
      <c r="E56" s="78">
        <v>0.02</v>
      </c>
      <c r="F56" s="5">
        <v>0.02</v>
      </c>
      <c r="G56" s="157">
        <v>0.01</v>
      </c>
      <c r="H56" s="5">
        <v>0.04</v>
      </c>
    </row>
    <row r="57" spans="1:9">
      <c r="A57" s="79" t="s">
        <v>58</v>
      </c>
      <c r="B57" s="172">
        <v>0.1</v>
      </c>
      <c r="C57" s="12">
        <v>0.13</v>
      </c>
      <c r="D57" s="403">
        <v>0.21</v>
      </c>
      <c r="E57" s="79">
        <f>SUM(E54:E56)</f>
        <v>0.27</v>
      </c>
      <c r="F57" s="79">
        <v>0.31</v>
      </c>
      <c r="G57" s="79">
        <f>SUM(G54:G56)</f>
        <v>0.43000000000000005</v>
      </c>
      <c r="H57" s="835">
        <f>SUM(H54:H56)</f>
        <v>0.5</v>
      </c>
    </row>
    <row r="58" spans="1:9" ht="30.45" customHeight="1">
      <c r="A58" s="1014" t="s">
        <v>395</v>
      </c>
      <c r="B58" s="1014"/>
      <c r="C58" s="1014"/>
      <c r="D58" s="1014"/>
      <c r="E58" s="1014"/>
      <c r="F58" s="1014"/>
      <c r="G58" s="1014"/>
      <c r="H58" s="1014"/>
      <c r="I58" s="343"/>
    </row>
    <row r="59" spans="1:9" ht="16.2" customHeight="1">
      <c r="A59" s="1015" t="s">
        <v>324</v>
      </c>
      <c r="B59" s="1015"/>
      <c r="C59" s="1015"/>
      <c r="D59" s="1015"/>
      <c r="E59" s="1015"/>
      <c r="F59" s="1015"/>
      <c r="G59" s="1015"/>
      <c r="H59" s="343"/>
      <c r="I59" s="343"/>
    </row>
    <row r="60" spans="1:9" ht="19.2" customHeight="1">
      <c r="A60" s="1015" t="s">
        <v>396</v>
      </c>
      <c r="B60" s="1015"/>
      <c r="C60" s="1015"/>
      <c r="D60" s="1015"/>
      <c r="E60" s="1015"/>
      <c r="F60" s="1015"/>
      <c r="G60" s="1015"/>
      <c r="H60" s="1015"/>
      <c r="I60" s="343"/>
    </row>
    <row r="61" spans="1:9">
      <c r="A61" s="1015"/>
      <c r="B61" s="1015"/>
      <c r="C61" s="1015"/>
      <c r="D61" s="1015"/>
      <c r="E61" s="1015"/>
      <c r="F61" s="1015"/>
      <c r="G61" s="1015"/>
      <c r="H61" s="1015"/>
    </row>
    <row r="62" spans="1:9">
      <c r="A62" s="131"/>
      <c r="B62" s="131"/>
      <c r="C62" s="131"/>
      <c r="D62" s="131"/>
      <c r="E62" s="131"/>
      <c r="F62" s="131"/>
      <c r="G62" s="131"/>
      <c r="H62" s="131"/>
    </row>
    <row r="63" spans="1:9" ht="16.2">
      <c r="A63" s="1016" t="s">
        <v>397</v>
      </c>
      <c r="B63" s="1016"/>
      <c r="C63" s="1016"/>
      <c r="D63" s="1016"/>
      <c r="E63" s="1016"/>
      <c r="F63" s="170"/>
    </row>
    <row r="64" spans="1:9">
      <c r="A64" s="171"/>
      <c r="B64" s="164">
        <v>2022</v>
      </c>
      <c r="C64" s="164">
        <v>2021</v>
      </c>
      <c r="D64" s="164">
        <v>2020</v>
      </c>
      <c r="E64" s="164">
        <v>2019</v>
      </c>
      <c r="F64" s="164">
        <v>2018</v>
      </c>
      <c r="G64" s="155">
        <v>2017</v>
      </c>
      <c r="H64" s="160"/>
    </row>
    <row r="65" spans="1:11">
      <c r="A65" s="166" t="s">
        <v>392</v>
      </c>
      <c r="B65" s="78">
        <v>7.0000000000000007E-2</v>
      </c>
      <c r="C65" s="604">
        <v>0.1</v>
      </c>
      <c r="D65" s="402">
        <v>0.18</v>
      </c>
      <c r="E65" s="78">
        <v>0.25</v>
      </c>
      <c r="F65" s="341">
        <v>0.3</v>
      </c>
      <c r="G65" s="5">
        <v>0.45</v>
      </c>
      <c r="H65" s="161"/>
    </row>
    <row r="66" spans="1:11" ht="26.4">
      <c r="A66" s="166" t="s">
        <v>393</v>
      </c>
      <c r="B66" s="78">
        <v>0.02</v>
      </c>
      <c r="C66" s="324">
        <v>0.01</v>
      </c>
      <c r="D66" s="402">
        <v>0.03</v>
      </c>
      <c r="E66" s="78">
        <v>0.03</v>
      </c>
      <c r="F66" s="5">
        <v>0.04</v>
      </c>
      <c r="G66" s="341">
        <v>0.1</v>
      </c>
      <c r="H66" s="161"/>
    </row>
    <row r="67" spans="1:11" ht="27.6" customHeight="1">
      <c r="A67" s="166" t="s">
        <v>394</v>
      </c>
      <c r="B67" s="816">
        <v>0</v>
      </c>
      <c r="C67" s="324">
        <v>0.01</v>
      </c>
      <c r="D67" s="402">
        <v>0.01</v>
      </c>
      <c r="E67" s="78">
        <v>0.03</v>
      </c>
      <c r="F67" s="5">
        <v>0.02</v>
      </c>
      <c r="G67" s="5">
        <v>0.01</v>
      </c>
      <c r="H67" s="161"/>
    </row>
    <row r="68" spans="1:11">
      <c r="A68" s="79" t="s">
        <v>58</v>
      </c>
      <c r="B68" s="172">
        <v>0.1</v>
      </c>
      <c r="C68" s="12">
        <v>0.12</v>
      </c>
      <c r="D68" s="404">
        <v>0.21</v>
      </c>
      <c r="E68" s="79">
        <f>SUM(E65:E67)</f>
        <v>0.31000000000000005</v>
      </c>
      <c r="F68" s="79">
        <v>0.37</v>
      </c>
      <c r="G68" s="16">
        <v>0.56999999999999995</v>
      </c>
      <c r="H68" s="160"/>
    </row>
    <row r="69" spans="1:11" ht="32.700000000000003" customHeight="1">
      <c r="A69" s="1014" t="s">
        <v>395</v>
      </c>
      <c r="B69" s="1014"/>
      <c r="C69" s="1014"/>
      <c r="D69" s="1014"/>
      <c r="E69" s="1014"/>
      <c r="F69" s="1014"/>
      <c r="G69" s="343"/>
      <c r="H69" s="343"/>
      <c r="I69" s="343"/>
      <c r="J69" s="343"/>
      <c r="K69" s="167"/>
    </row>
    <row r="70" spans="1:11">
      <c r="A70" s="1015" t="s">
        <v>324</v>
      </c>
      <c r="B70" s="1015"/>
      <c r="C70" s="1015"/>
      <c r="D70" s="1015"/>
      <c r="E70" s="1015"/>
      <c r="F70" s="343"/>
      <c r="G70" s="343"/>
      <c r="H70" s="343"/>
      <c r="I70" s="343"/>
      <c r="J70" s="343"/>
      <c r="K70" s="167"/>
    </row>
    <row r="71" spans="1:11" ht="32.700000000000003" customHeight="1">
      <c r="A71" s="1015" t="s">
        <v>398</v>
      </c>
      <c r="B71" s="1015"/>
      <c r="C71" s="1015"/>
      <c r="D71" s="1015"/>
      <c r="E71" s="1015"/>
      <c r="F71" s="1015"/>
      <c r="G71" s="343"/>
      <c r="H71" s="343"/>
      <c r="I71" s="343"/>
      <c r="J71" s="343"/>
    </row>
    <row r="72" spans="1:11">
      <c r="A72" s="131"/>
      <c r="B72" s="131"/>
      <c r="C72" s="131"/>
      <c r="D72" s="131"/>
      <c r="E72" s="131"/>
      <c r="F72" s="131"/>
      <c r="G72" s="343"/>
      <c r="H72" s="343"/>
      <c r="I72" s="343"/>
      <c r="J72" s="343"/>
    </row>
    <row r="73" spans="1:11" ht="16.2">
      <c r="A73" s="162" t="s">
        <v>1263</v>
      </c>
      <c r="B73" s="162"/>
      <c r="C73" s="170"/>
      <c r="D73" s="170"/>
      <c r="E73" s="170"/>
      <c r="F73" s="170"/>
    </row>
    <row r="74" spans="1:11">
      <c r="A74" s="179"/>
      <c r="B74" s="180">
        <v>2022</v>
      </c>
      <c r="C74" s="180">
        <v>2021</v>
      </c>
      <c r="D74" s="180">
        <v>2020</v>
      </c>
      <c r="E74" s="180">
        <v>2019</v>
      </c>
      <c r="F74" s="181">
        <v>2018</v>
      </c>
      <c r="G74" s="182">
        <v>2017</v>
      </c>
      <c r="H74" s="344">
        <v>2016</v>
      </c>
    </row>
    <row r="75" spans="1:11">
      <c r="A75" s="183" t="s">
        <v>399</v>
      </c>
      <c r="B75" s="183">
        <v>1</v>
      </c>
      <c r="C75" s="5">
        <v>0</v>
      </c>
      <c r="D75" s="405">
        <v>5</v>
      </c>
      <c r="E75" s="183">
        <v>2</v>
      </c>
      <c r="F75" s="45">
        <v>7</v>
      </c>
      <c r="G75" s="184">
        <v>6</v>
      </c>
      <c r="H75" s="345">
        <v>11</v>
      </c>
    </row>
    <row r="76" spans="1:11">
      <c r="A76" s="185" t="s">
        <v>400</v>
      </c>
      <c r="B76" s="185">
        <v>0.01</v>
      </c>
      <c r="C76" s="5">
        <v>0</v>
      </c>
      <c r="D76" s="406">
        <v>0.1</v>
      </c>
      <c r="E76" s="185">
        <v>0.04</v>
      </c>
      <c r="F76" s="186">
        <v>0.22</v>
      </c>
      <c r="G76" s="184">
        <v>0.22</v>
      </c>
      <c r="H76" s="346">
        <v>0.43</v>
      </c>
    </row>
    <row r="77" spans="1:11">
      <c r="A77" s="1017" t="s">
        <v>401</v>
      </c>
      <c r="B77" s="1018"/>
      <c r="C77" s="1017"/>
      <c r="D77" s="1017"/>
      <c r="E77" s="1017"/>
      <c r="F77" s="1017"/>
      <c r="G77" s="342"/>
      <c r="H77" s="342"/>
    </row>
    <row r="78" spans="1:11">
      <c r="A78" s="131"/>
      <c r="B78" s="131"/>
      <c r="C78" s="131"/>
      <c r="D78" s="131"/>
      <c r="E78" s="131"/>
      <c r="F78" s="131"/>
      <c r="G78" s="343"/>
      <c r="H78" s="343"/>
      <c r="I78" s="343"/>
    </row>
    <row r="79" spans="1:11" ht="16.2">
      <c r="A79" s="162" t="s">
        <v>402</v>
      </c>
      <c r="B79" s="162"/>
    </row>
    <row r="80" spans="1:11">
      <c r="A80" s="153" t="s">
        <v>403</v>
      </c>
      <c r="B80" s="163">
        <v>2022</v>
      </c>
      <c r="C80" s="163">
        <v>2021</v>
      </c>
      <c r="D80" s="163">
        <v>2020</v>
      </c>
      <c r="E80" s="163">
        <v>2019</v>
      </c>
      <c r="F80" s="164">
        <v>2018</v>
      </c>
      <c r="G80" s="155">
        <v>2017</v>
      </c>
      <c r="H80" s="155">
        <v>2016</v>
      </c>
    </row>
    <row r="81" spans="1:8">
      <c r="A81" s="78" t="s">
        <v>404</v>
      </c>
      <c r="B81" s="78">
        <v>0</v>
      </c>
      <c r="C81" s="324">
        <v>3</v>
      </c>
      <c r="D81" s="401">
        <v>2</v>
      </c>
      <c r="E81" s="78">
        <v>1</v>
      </c>
      <c r="F81" s="5">
        <v>1</v>
      </c>
      <c r="G81" s="157">
        <v>3</v>
      </c>
      <c r="H81" s="5">
        <v>1</v>
      </c>
    </row>
    <row r="82" spans="1:8" ht="16.2">
      <c r="A82" s="400" t="s">
        <v>1264</v>
      </c>
      <c r="B82" s="400">
        <v>0</v>
      </c>
      <c r="C82" s="324">
        <v>2</v>
      </c>
      <c r="D82" s="402">
        <v>0</v>
      </c>
      <c r="E82" s="78">
        <v>4</v>
      </c>
      <c r="F82" s="5">
        <v>2</v>
      </c>
      <c r="G82" s="157">
        <v>5</v>
      </c>
      <c r="H82" s="5">
        <v>9</v>
      </c>
    </row>
    <row r="83" spans="1:8">
      <c r="A83" s="78" t="s">
        <v>405</v>
      </c>
      <c r="B83" s="78">
        <v>11</v>
      </c>
      <c r="C83" s="324">
        <v>14</v>
      </c>
      <c r="D83" s="402">
        <v>23</v>
      </c>
      <c r="E83" s="78">
        <v>11</v>
      </c>
      <c r="F83" s="5">
        <v>6</v>
      </c>
      <c r="G83" s="157">
        <v>6</v>
      </c>
      <c r="H83" s="5">
        <v>9</v>
      </c>
    </row>
    <row r="84" spans="1:8">
      <c r="A84" s="78" t="s">
        <v>406</v>
      </c>
      <c r="B84" s="78">
        <v>0</v>
      </c>
      <c r="C84" s="324">
        <v>0</v>
      </c>
      <c r="D84" s="402">
        <v>0</v>
      </c>
      <c r="E84" s="78">
        <v>2</v>
      </c>
      <c r="F84" s="5">
        <v>0</v>
      </c>
      <c r="G84" s="157">
        <v>0</v>
      </c>
      <c r="H84" s="5">
        <v>0</v>
      </c>
    </row>
    <row r="85" spans="1:8">
      <c r="A85" s="78" t="s">
        <v>407</v>
      </c>
      <c r="B85" s="78">
        <v>0</v>
      </c>
      <c r="C85" s="324">
        <v>3</v>
      </c>
      <c r="D85" s="402">
        <v>5</v>
      </c>
      <c r="E85" s="78">
        <v>1</v>
      </c>
      <c r="F85" s="5">
        <v>8</v>
      </c>
      <c r="G85" s="157">
        <v>4</v>
      </c>
      <c r="H85" s="5">
        <v>2</v>
      </c>
    </row>
    <row r="86" spans="1:8">
      <c r="A86" s="79" t="s">
        <v>58</v>
      </c>
      <c r="B86" s="79">
        <v>11</v>
      </c>
      <c r="C86" s="12">
        <v>22</v>
      </c>
      <c r="D86" s="403">
        <v>30</v>
      </c>
      <c r="E86" s="79">
        <v>19</v>
      </c>
      <c r="F86" s="16">
        <v>17</v>
      </c>
      <c r="G86" s="165">
        <v>18</v>
      </c>
      <c r="H86" s="16">
        <v>21</v>
      </c>
    </row>
    <row r="87" spans="1:8">
      <c r="A87" s="91" t="s">
        <v>408</v>
      </c>
      <c r="B87" s="160"/>
      <c r="C87" s="160"/>
      <c r="D87" s="160"/>
      <c r="E87" s="160"/>
      <c r="F87" s="160"/>
      <c r="G87" s="160"/>
    </row>
    <row r="88" spans="1:8" ht="21" customHeight="1">
      <c r="A88" s="924" t="s">
        <v>409</v>
      </c>
      <c r="B88" s="924"/>
      <c r="C88" s="924"/>
      <c r="D88" s="924"/>
      <c r="E88" s="924"/>
      <c r="F88" s="924"/>
      <c r="G88" s="924"/>
    </row>
    <row r="89" spans="1:8">
      <c r="A89" s="939" t="s">
        <v>410</v>
      </c>
      <c r="B89" s="939"/>
      <c r="C89" s="939"/>
      <c r="D89" s="939"/>
      <c r="E89" s="939"/>
      <c r="F89" s="939"/>
      <c r="G89" s="939"/>
    </row>
    <row r="90" spans="1:8" ht="13.5" customHeight="1">
      <c r="A90" s="939" t="s">
        <v>411</v>
      </c>
      <c r="B90" s="939"/>
      <c r="C90" s="939"/>
      <c r="D90" s="939"/>
      <c r="E90" s="939"/>
      <c r="F90" s="939"/>
      <c r="G90" s="939"/>
    </row>
    <row r="91" spans="1:8" ht="12" customHeight="1">
      <c r="A91" s="91"/>
      <c r="B91" s="91"/>
      <c r="C91" s="91"/>
      <c r="D91" s="91"/>
      <c r="E91" s="91"/>
      <c r="F91" s="91"/>
      <c r="G91" s="91"/>
    </row>
    <row r="92" spans="1:8" ht="15.6">
      <c r="A92" s="121" t="s">
        <v>1371</v>
      </c>
      <c r="B92" s="121"/>
    </row>
    <row r="93" spans="1:8">
      <c r="A93" s="153"/>
      <c r="B93" s="163">
        <v>2022</v>
      </c>
      <c r="C93" s="163">
        <v>2021</v>
      </c>
      <c r="D93" s="163">
        <v>2020</v>
      </c>
      <c r="E93" s="163">
        <v>2019</v>
      </c>
      <c r="F93" s="164">
        <v>2018</v>
      </c>
      <c r="G93" s="155">
        <v>2017</v>
      </c>
      <c r="H93" s="155">
        <v>2016</v>
      </c>
    </row>
    <row r="94" spans="1:8">
      <c r="A94" s="166" t="s">
        <v>412</v>
      </c>
      <c r="B94" s="166">
        <v>0</v>
      </c>
      <c r="C94" s="324">
        <v>4</v>
      </c>
      <c r="D94" s="402">
        <v>6</v>
      </c>
      <c r="E94" s="78">
        <v>1</v>
      </c>
      <c r="F94" s="5">
        <v>4</v>
      </c>
      <c r="G94" s="157">
        <v>2</v>
      </c>
      <c r="H94" s="5">
        <v>0</v>
      </c>
    </row>
    <row r="95" spans="1:8">
      <c r="A95" s="166" t="s">
        <v>413</v>
      </c>
      <c r="B95" s="78">
        <v>11</v>
      </c>
      <c r="C95" s="324">
        <v>18</v>
      </c>
      <c r="D95" s="402">
        <v>24</v>
      </c>
      <c r="E95" s="78">
        <v>18</v>
      </c>
      <c r="F95" s="5">
        <v>13</v>
      </c>
      <c r="G95" s="157">
        <v>16</v>
      </c>
      <c r="H95" s="5">
        <v>21</v>
      </c>
    </row>
    <row r="96" spans="1:8">
      <c r="A96" s="79" t="s">
        <v>58</v>
      </c>
      <c r="B96" s="79">
        <v>11</v>
      </c>
      <c r="C96" s="12">
        <v>22</v>
      </c>
      <c r="D96" s="403">
        <f>SUM(D94:D95)</f>
        <v>30</v>
      </c>
      <c r="E96" s="79">
        <v>19</v>
      </c>
      <c r="F96" s="16">
        <v>17</v>
      </c>
      <c r="G96" s="165">
        <v>18</v>
      </c>
      <c r="H96" s="16">
        <v>21</v>
      </c>
    </row>
    <row r="97" spans="1:12">
      <c r="A97" s="91" t="s">
        <v>408</v>
      </c>
      <c r="B97" s="160"/>
      <c r="C97" s="160"/>
      <c r="D97" s="160"/>
      <c r="E97" s="160"/>
      <c r="F97" s="160"/>
      <c r="G97" s="160"/>
    </row>
    <row r="98" spans="1:12" ht="21" customHeight="1">
      <c r="A98" s="924" t="s">
        <v>409</v>
      </c>
      <c r="B98" s="924"/>
      <c r="C98" s="924"/>
      <c r="D98" s="924"/>
      <c r="E98" s="924"/>
      <c r="F98" s="924"/>
      <c r="G98" s="924"/>
    </row>
    <row r="99" spans="1:12">
      <c r="A99" s="939" t="s">
        <v>410</v>
      </c>
      <c r="B99" s="939"/>
      <c r="C99" s="939"/>
      <c r="D99" s="939"/>
      <c r="E99" s="939"/>
      <c r="F99" s="939"/>
      <c r="G99" s="939"/>
    </row>
    <row r="100" spans="1:12">
      <c r="A100" s="939" t="s">
        <v>414</v>
      </c>
      <c r="B100" s="939"/>
      <c r="C100" s="939"/>
      <c r="D100" s="939"/>
      <c r="E100" s="939"/>
      <c r="F100" s="939"/>
      <c r="G100" s="939"/>
    </row>
    <row r="101" spans="1:12">
      <c r="A101" s="167"/>
      <c r="B101" s="167"/>
    </row>
    <row r="102" spans="1:12" ht="15.6">
      <c r="A102" s="121" t="s">
        <v>1372</v>
      </c>
      <c r="B102" s="121"/>
    </row>
    <row r="103" spans="1:12" ht="15.6">
      <c r="A103" s="153"/>
      <c r="B103" s="163">
        <v>2022</v>
      </c>
      <c r="C103" s="163">
        <v>2021</v>
      </c>
      <c r="D103" s="163">
        <v>2020</v>
      </c>
      <c r="E103" s="163">
        <v>2019</v>
      </c>
      <c r="F103" s="164" t="s">
        <v>415</v>
      </c>
      <c r="G103" s="164" t="s">
        <v>416</v>
      </c>
      <c r="H103" s="155" t="s">
        <v>417</v>
      </c>
    </row>
    <row r="104" spans="1:12" ht="26.4">
      <c r="A104" s="166" t="s">
        <v>418</v>
      </c>
      <c r="B104" s="78">
        <v>0.13</v>
      </c>
      <c r="C104" s="324">
        <v>0.27</v>
      </c>
      <c r="D104" s="402">
        <v>0.31</v>
      </c>
      <c r="E104" s="78">
        <v>0.18</v>
      </c>
      <c r="F104" s="5">
        <v>0.17</v>
      </c>
      <c r="G104" s="5">
        <v>0.19</v>
      </c>
      <c r="H104" s="5">
        <v>0.22</v>
      </c>
    </row>
    <row r="105" spans="1:12" ht="26.4">
      <c r="A105" s="166" t="s">
        <v>419</v>
      </c>
      <c r="B105" s="78">
        <v>0.65</v>
      </c>
      <c r="C105" s="324">
        <v>1.35</v>
      </c>
      <c r="D105" s="402">
        <v>1.57</v>
      </c>
      <c r="E105" s="78">
        <v>0.9</v>
      </c>
      <c r="F105" s="5">
        <v>0.84</v>
      </c>
      <c r="G105" s="5">
        <v>0.94</v>
      </c>
      <c r="H105" s="5">
        <v>1.1000000000000001</v>
      </c>
    </row>
    <row r="106" spans="1:12">
      <c r="A106" s="91" t="s">
        <v>408</v>
      </c>
      <c r="B106" s="160"/>
      <c r="C106" s="160"/>
      <c r="D106" s="160"/>
      <c r="E106" s="160"/>
      <c r="F106" s="160"/>
      <c r="G106" s="160"/>
    </row>
    <row r="107" spans="1:12" ht="21" customHeight="1">
      <c r="A107" s="924" t="s">
        <v>409</v>
      </c>
      <c r="B107" s="924"/>
      <c r="C107" s="924"/>
      <c r="D107" s="924"/>
      <c r="E107" s="924"/>
      <c r="F107" s="924"/>
      <c r="G107" s="196"/>
    </row>
    <row r="108" spans="1:12">
      <c r="A108" s="939" t="s">
        <v>410</v>
      </c>
      <c r="B108" s="939"/>
      <c r="C108" s="939"/>
      <c r="D108" s="939"/>
      <c r="E108" s="939"/>
      <c r="F108" s="939"/>
      <c r="G108" s="939"/>
    </row>
    <row r="109" spans="1:12">
      <c r="A109" s="939"/>
      <c r="B109" s="939"/>
      <c r="C109" s="939"/>
      <c r="D109" s="939"/>
      <c r="E109" s="939"/>
      <c r="F109" s="939"/>
      <c r="G109" s="939"/>
    </row>
    <row r="110" spans="1:12">
      <c r="A110" s="91"/>
      <c r="B110" s="91"/>
      <c r="C110" s="91"/>
      <c r="D110" s="91"/>
      <c r="E110" s="91"/>
      <c r="F110" s="91"/>
      <c r="G110" s="91"/>
    </row>
    <row r="111" spans="1:12" ht="15.6">
      <c r="A111" s="121" t="s">
        <v>1086</v>
      </c>
    </row>
    <row r="112" spans="1:12">
      <c r="A112" s="1019"/>
      <c r="B112" s="1020" t="s">
        <v>201</v>
      </c>
      <c r="C112" s="1021"/>
      <c r="D112" s="1022"/>
      <c r="E112" s="1020" t="s">
        <v>258</v>
      </c>
      <c r="F112" s="1022"/>
      <c r="G112" s="1020" t="s">
        <v>421</v>
      </c>
      <c r="H112" s="1022"/>
      <c r="I112" s="1020" t="s">
        <v>273</v>
      </c>
      <c r="J112" s="1022"/>
      <c r="K112" s="1020" t="s">
        <v>56</v>
      </c>
      <c r="L112" s="1022"/>
    </row>
    <row r="113" spans="1:12">
      <c r="A113" s="1019"/>
      <c r="B113" s="605" t="s">
        <v>422</v>
      </c>
      <c r="C113" s="605" t="s">
        <v>423</v>
      </c>
      <c r="D113" s="605" t="s">
        <v>424</v>
      </c>
      <c r="E113" s="605" t="s">
        <v>423</v>
      </c>
      <c r="F113" s="605" t="s">
        <v>424</v>
      </c>
      <c r="G113" s="605" t="s">
        <v>423</v>
      </c>
      <c r="H113" s="605" t="s">
        <v>424</v>
      </c>
      <c r="I113" s="605" t="s">
        <v>423</v>
      </c>
      <c r="J113" s="605" t="s">
        <v>424</v>
      </c>
      <c r="K113" s="605" t="s">
        <v>423</v>
      </c>
      <c r="L113" s="605" t="s">
        <v>424</v>
      </c>
    </row>
    <row r="114" spans="1:12">
      <c r="A114" s="129" t="s">
        <v>425</v>
      </c>
      <c r="B114" s="130">
        <v>0.22</v>
      </c>
      <c r="C114" s="834">
        <v>0.7</v>
      </c>
      <c r="D114" s="834">
        <v>7.0000000000000007E-2</v>
      </c>
      <c r="E114" s="834">
        <v>0.99</v>
      </c>
      <c r="F114" s="834">
        <v>0.23</v>
      </c>
      <c r="G114" s="834">
        <v>0.28000000000000003</v>
      </c>
      <c r="H114" s="834">
        <v>0.18</v>
      </c>
      <c r="I114" s="834">
        <v>0.05</v>
      </c>
      <c r="J114" s="834">
        <v>0.02</v>
      </c>
      <c r="K114" s="834">
        <v>0.13</v>
      </c>
      <c r="L114" s="834">
        <v>0.24</v>
      </c>
    </row>
    <row r="115" spans="1:12">
      <c r="A115" s="129" t="s">
        <v>378</v>
      </c>
      <c r="B115" s="130">
        <v>0.1</v>
      </c>
      <c r="C115" s="834">
        <v>0.28999999999999998</v>
      </c>
      <c r="D115" s="834">
        <v>0.04</v>
      </c>
      <c r="E115" s="834">
        <v>0.36</v>
      </c>
      <c r="F115" s="834">
        <v>0.24</v>
      </c>
      <c r="G115" s="834">
        <v>0.69</v>
      </c>
      <c r="H115" s="834">
        <v>0</v>
      </c>
      <c r="I115" s="834">
        <v>0</v>
      </c>
      <c r="J115" s="834">
        <v>0.01</v>
      </c>
      <c r="K115" s="834">
        <v>0.08</v>
      </c>
      <c r="L115" s="834">
        <v>0.09</v>
      </c>
    </row>
    <row r="116" spans="1:12">
      <c r="A116" s="129" t="s">
        <v>426</v>
      </c>
      <c r="B116" s="130">
        <v>0.32</v>
      </c>
      <c r="C116" s="834">
        <v>1</v>
      </c>
      <c r="D116" s="834">
        <v>0.11</v>
      </c>
      <c r="E116" s="834">
        <v>1.35</v>
      </c>
      <c r="F116" s="834">
        <v>0.48</v>
      </c>
      <c r="G116" s="834">
        <v>0.97</v>
      </c>
      <c r="H116" s="834">
        <v>0.18</v>
      </c>
      <c r="I116" s="834">
        <v>0.05</v>
      </c>
      <c r="J116" s="834">
        <v>0.03</v>
      </c>
      <c r="K116" s="834">
        <v>0.2</v>
      </c>
      <c r="L116" s="834">
        <v>0.32</v>
      </c>
    </row>
    <row r="117" spans="1:12">
      <c r="A117" s="129" t="s">
        <v>427</v>
      </c>
      <c r="B117" s="130">
        <v>0.2</v>
      </c>
      <c r="C117" s="834">
        <v>0.25</v>
      </c>
      <c r="D117" s="834">
        <v>0.19</v>
      </c>
      <c r="E117" s="834">
        <v>0.27</v>
      </c>
      <c r="F117" s="834">
        <v>0.51</v>
      </c>
      <c r="G117" s="834">
        <v>0.97</v>
      </c>
      <c r="H117" s="834">
        <v>1.82</v>
      </c>
      <c r="I117" s="834">
        <v>0</v>
      </c>
      <c r="J117" s="834">
        <v>0.12</v>
      </c>
      <c r="K117" s="834">
        <v>0.1</v>
      </c>
      <c r="L117" s="834">
        <v>0.13</v>
      </c>
    </row>
    <row r="118" spans="1:12">
      <c r="A118" s="129" t="s">
        <v>375</v>
      </c>
      <c r="B118" s="130">
        <v>0.53</v>
      </c>
      <c r="C118" s="834">
        <v>1.25</v>
      </c>
      <c r="D118" s="834">
        <v>0.3</v>
      </c>
      <c r="E118" s="834">
        <v>1.62</v>
      </c>
      <c r="F118" s="834">
        <v>0.99</v>
      </c>
      <c r="G118" s="834">
        <v>1.93</v>
      </c>
      <c r="H118" s="834">
        <v>2</v>
      </c>
      <c r="I118" s="834">
        <v>0.05</v>
      </c>
      <c r="J118" s="834">
        <v>0.15</v>
      </c>
      <c r="K118" s="834">
        <v>0.3</v>
      </c>
      <c r="L118" s="834">
        <v>0.45</v>
      </c>
    </row>
    <row r="119" spans="1:12">
      <c r="A119" s="129" t="s">
        <v>428</v>
      </c>
      <c r="B119" s="130">
        <v>16.739999999999998</v>
      </c>
      <c r="C119" s="834">
        <v>67.08</v>
      </c>
      <c r="D119" s="834">
        <v>1.1399999999999999</v>
      </c>
      <c r="E119" s="834">
        <v>96</v>
      </c>
      <c r="F119" s="834">
        <v>5.18</v>
      </c>
      <c r="G119" s="834">
        <v>17.12</v>
      </c>
      <c r="H119" s="834">
        <v>2.5499999999999998</v>
      </c>
      <c r="I119" s="834">
        <v>4.08</v>
      </c>
      <c r="J119" s="834">
        <v>0.34</v>
      </c>
      <c r="K119" s="834">
        <v>4.1900000000000004</v>
      </c>
      <c r="L119" s="834">
        <v>3.31</v>
      </c>
    </row>
    <row r="120" spans="1:12">
      <c r="A120" s="129" t="s">
        <v>429</v>
      </c>
      <c r="B120" s="130">
        <v>8.4</v>
      </c>
      <c r="C120" s="834">
        <v>32.29</v>
      </c>
      <c r="D120" s="834">
        <v>3.33</v>
      </c>
      <c r="E120" s="834">
        <v>44.59</v>
      </c>
      <c r="F120" s="834">
        <v>4.3</v>
      </c>
      <c r="G120" s="834">
        <v>33.549999999999997</v>
      </c>
      <c r="H120" s="834">
        <v>2.0699999999999998</v>
      </c>
      <c r="I120" s="834">
        <v>0</v>
      </c>
      <c r="J120" s="834">
        <v>1.71</v>
      </c>
      <c r="K120" s="834">
        <v>0</v>
      </c>
      <c r="L120" s="834">
        <v>0</v>
      </c>
    </row>
    <row r="121" spans="1:12" ht="34.5" customHeight="1">
      <c r="A121" s="909" t="s">
        <v>1357</v>
      </c>
      <c r="B121" s="909"/>
      <c r="C121" s="909"/>
      <c r="D121" s="909"/>
      <c r="E121" s="909"/>
      <c r="F121" s="909"/>
      <c r="G121" s="909"/>
      <c r="H121" s="909"/>
      <c r="I121" s="909"/>
      <c r="J121" s="909"/>
      <c r="K121" s="909"/>
      <c r="L121" s="909"/>
    </row>
    <row r="122" spans="1:12">
      <c r="A122" s="350"/>
      <c r="B122" s="350"/>
      <c r="C122" s="350"/>
      <c r="D122" s="350"/>
      <c r="E122" s="350"/>
      <c r="F122" s="350"/>
      <c r="G122" s="350"/>
      <c r="H122" s="350"/>
      <c r="I122" s="350"/>
      <c r="J122" s="350"/>
      <c r="K122" s="350"/>
      <c r="L122" s="350"/>
    </row>
    <row r="123" spans="1:12" ht="15.6">
      <c r="A123" s="121" t="s">
        <v>1087</v>
      </c>
    </row>
    <row r="124" spans="1:12">
      <c r="A124" s="1019"/>
      <c r="B124" s="1020" t="s">
        <v>201</v>
      </c>
      <c r="C124" s="1021"/>
      <c r="D124" s="1022"/>
      <c r="E124" s="1020" t="s">
        <v>258</v>
      </c>
      <c r="F124" s="1022"/>
      <c r="G124" s="1020" t="s">
        <v>421</v>
      </c>
      <c r="H124" s="1022"/>
      <c r="I124" s="1020" t="s">
        <v>273</v>
      </c>
      <c r="J124" s="1022"/>
      <c r="K124" s="1020" t="s">
        <v>56</v>
      </c>
      <c r="L124" s="1022"/>
    </row>
    <row r="125" spans="1:12">
      <c r="A125" s="1019"/>
      <c r="B125" s="605" t="s">
        <v>422</v>
      </c>
      <c r="C125" s="605" t="s">
        <v>423</v>
      </c>
      <c r="D125" s="605" t="s">
        <v>424</v>
      </c>
      <c r="E125" s="605" t="s">
        <v>423</v>
      </c>
      <c r="F125" s="605" t="s">
        <v>424</v>
      </c>
      <c r="G125" s="605" t="s">
        <v>423</v>
      </c>
      <c r="H125" s="605" t="s">
        <v>424</v>
      </c>
      <c r="I125" s="605" t="s">
        <v>423</v>
      </c>
      <c r="J125" s="605" t="s">
        <v>424</v>
      </c>
      <c r="K125" s="605" t="s">
        <v>423</v>
      </c>
      <c r="L125" s="605" t="s">
        <v>424</v>
      </c>
    </row>
    <row r="126" spans="1:12">
      <c r="A126" s="129" t="s">
        <v>425</v>
      </c>
      <c r="B126" s="130">
        <v>0.24</v>
      </c>
      <c r="C126" s="834">
        <v>0.75</v>
      </c>
      <c r="D126" s="834">
        <v>7.0000000000000007E-2</v>
      </c>
      <c r="E126" s="834">
        <v>1.02</v>
      </c>
      <c r="F126" s="834">
        <v>0.34</v>
      </c>
      <c r="G126" s="834">
        <v>0.28000000000000003</v>
      </c>
      <c r="H126" s="834">
        <v>0.18</v>
      </c>
      <c r="I126" s="834">
        <v>0.05</v>
      </c>
      <c r="J126" s="834">
        <v>0.02</v>
      </c>
      <c r="K126" s="834">
        <v>0</v>
      </c>
      <c r="L126" s="834">
        <v>1.67</v>
      </c>
    </row>
    <row r="127" spans="1:12">
      <c r="A127" s="129" t="s">
        <v>378</v>
      </c>
      <c r="B127" s="130">
        <v>0.1</v>
      </c>
      <c r="C127" s="834">
        <v>0.31</v>
      </c>
      <c r="D127" s="834">
        <v>0.03</v>
      </c>
      <c r="E127" s="834">
        <v>0.37</v>
      </c>
      <c r="F127" s="834">
        <v>0.3</v>
      </c>
      <c r="G127" s="834">
        <v>0.69</v>
      </c>
      <c r="H127" s="834">
        <v>0</v>
      </c>
      <c r="I127" s="834">
        <v>0</v>
      </c>
      <c r="J127" s="834">
        <v>0.01</v>
      </c>
      <c r="K127" s="834">
        <v>0</v>
      </c>
      <c r="L127" s="834">
        <v>0</v>
      </c>
    </row>
    <row r="128" spans="1:12">
      <c r="A128" s="129" t="s">
        <v>426</v>
      </c>
      <c r="B128" s="130">
        <v>0.34</v>
      </c>
      <c r="C128" s="834">
        <v>1.07</v>
      </c>
      <c r="D128" s="834">
        <v>0.1</v>
      </c>
      <c r="E128" s="834">
        <v>1.39</v>
      </c>
      <c r="F128" s="834">
        <v>0.64</v>
      </c>
      <c r="G128" s="834">
        <v>0.97</v>
      </c>
      <c r="H128" s="834">
        <v>0.18</v>
      </c>
      <c r="I128" s="834">
        <v>0.05</v>
      </c>
      <c r="J128" s="834">
        <v>0.03</v>
      </c>
      <c r="K128" s="834">
        <v>0</v>
      </c>
      <c r="L128" s="834">
        <v>1.67</v>
      </c>
    </row>
    <row r="129" spans="1:12">
      <c r="A129" s="129" t="s">
        <v>427</v>
      </c>
      <c r="B129" s="130">
        <v>0.21</v>
      </c>
      <c r="C129" s="834">
        <v>0.25</v>
      </c>
      <c r="D129" s="834">
        <v>0.2</v>
      </c>
      <c r="E129" s="834">
        <v>0.27</v>
      </c>
      <c r="F129" s="834">
        <v>0.68</v>
      </c>
      <c r="G129" s="834">
        <v>0.97</v>
      </c>
      <c r="H129" s="834">
        <v>1.82</v>
      </c>
      <c r="I129" s="834">
        <v>0</v>
      </c>
      <c r="J129" s="834">
        <v>0.12</v>
      </c>
      <c r="K129" s="834">
        <v>0</v>
      </c>
      <c r="L129" s="834">
        <v>0.67</v>
      </c>
    </row>
    <row r="130" spans="1:12">
      <c r="A130" s="129" t="s">
        <v>375</v>
      </c>
      <c r="B130" s="130">
        <v>0.55000000000000004</v>
      </c>
      <c r="C130" s="834">
        <v>1.32</v>
      </c>
      <c r="D130" s="834">
        <v>0.3</v>
      </c>
      <c r="E130" s="834">
        <v>1.66</v>
      </c>
      <c r="F130" s="834">
        <v>1.32</v>
      </c>
      <c r="G130" s="834">
        <v>1.93</v>
      </c>
      <c r="H130" s="834">
        <v>2</v>
      </c>
      <c r="I130" s="834">
        <v>0.05</v>
      </c>
      <c r="J130" s="834">
        <v>0.15</v>
      </c>
      <c r="K130" s="834">
        <v>0</v>
      </c>
      <c r="L130" s="834">
        <v>2.34</v>
      </c>
    </row>
    <row r="131" spans="1:12">
      <c r="A131" s="129" t="s">
        <v>428</v>
      </c>
      <c r="B131" s="130">
        <v>18.52</v>
      </c>
      <c r="C131" s="834">
        <v>72.5</v>
      </c>
      <c r="D131" s="834">
        <v>1.1599999999999999</v>
      </c>
      <c r="E131" s="834">
        <v>99.28</v>
      </c>
      <c r="F131" s="834">
        <v>7.82</v>
      </c>
      <c r="G131" s="834">
        <v>17.12</v>
      </c>
      <c r="H131" s="834">
        <v>2.5499999999999998</v>
      </c>
      <c r="I131" s="834">
        <v>4.08</v>
      </c>
      <c r="J131" s="834">
        <v>0.34</v>
      </c>
      <c r="K131" s="834">
        <v>0</v>
      </c>
      <c r="L131" s="834">
        <v>21.35</v>
      </c>
    </row>
    <row r="132" spans="1:12" ht="18" customHeight="1">
      <c r="A132" s="129" t="s">
        <v>429</v>
      </c>
      <c r="B132" s="130">
        <v>9.3800000000000008</v>
      </c>
      <c r="C132" s="834">
        <v>35.07</v>
      </c>
      <c r="D132" s="834">
        <v>3.62</v>
      </c>
      <c r="E132" s="834">
        <v>46.12</v>
      </c>
      <c r="F132" s="834">
        <v>4.4400000000000004</v>
      </c>
      <c r="G132" s="834">
        <v>33.549999999999997</v>
      </c>
      <c r="H132" s="834">
        <v>2.0699999999999998</v>
      </c>
      <c r="I132" s="834">
        <v>0</v>
      </c>
      <c r="J132" s="834">
        <v>1.71</v>
      </c>
      <c r="K132" s="834">
        <v>0</v>
      </c>
      <c r="L132" s="834">
        <v>0</v>
      </c>
    </row>
    <row r="133" spans="1:12" ht="24.6" customHeight="1">
      <c r="A133" s="1023" t="s">
        <v>431</v>
      </c>
      <c r="B133" s="1023"/>
      <c r="C133" s="1023"/>
      <c r="D133" s="1023"/>
      <c r="E133" s="1023"/>
      <c r="F133" s="1023"/>
      <c r="G133" s="1023"/>
      <c r="H133" s="1023"/>
      <c r="I133" s="1023"/>
      <c r="J133" s="1023"/>
      <c r="K133" s="1023"/>
      <c r="L133" s="1023"/>
    </row>
    <row r="134" spans="1:12">
      <c r="A134" s="91"/>
      <c r="B134" s="91"/>
      <c r="C134" s="91"/>
      <c r="D134" s="91"/>
      <c r="E134" s="91"/>
      <c r="F134" s="91"/>
      <c r="G134" s="91"/>
    </row>
    <row r="135" spans="1:12" ht="15.6">
      <c r="A135" s="121" t="s">
        <v>420</v>
      </c>
    </row>
    <row r="136" spans="1:12">
      <c r="A136" s="1019"/>
      <c r="B136" s="1020" t="s">
        <v>201</v>
      </c>
      <c r="C136" s="1021"/>
      <c r="D136" s="1022"/>
      <c r="E136" s="1020" t="s">
        <v>258</v>
      </c>
      <c r="F136" s="1022"/>
      <c r="G136" s="1020" t="s">
        <v>421</v>
      </c>
      <c r="H136" s="1022"/>
      <c r="I136" s="1020" t="s">
        <v>273</v>
      </c>
      <c r="J136" s="1022"/>
      <c r="K136" s="1020" t="s">
        <v>56</v>
      </c>
      <c r="L136" s="1022"/>
    </row>
    <row r="137" spans="1:12">
      <c r="A137" s="1019"/>
      <c r="B137" s="605" t="s">
        <v>422</v>
      </c>
      <c r="C137" s="605" t="s">
        <v>423</v>
      </c>
      <c r="D137" s="605" t="s">
        <v>424</v>
      </c>
      <c r="E137" s="605" t="s">
        <v>423</v>
      </c>
      <c r="F137" s="605" t="s">
        <v>424</v>
      </c>
      <c r="G137" s="605" t="s">
        <v>423</v>
      </c>
      <c r="H137" s="605" t="s">
        <v>424</v>
      </c>
      <c r="I137" s="605" t="s">
        <v>423</v>
      </c>
      <c r="J137" s="605" t="s">
        <v>424</v>
      </c>
      <c r="K137" s="605" t="s">
        <v>423</v>
      </c>
      <c r="L137" s="605" t="s">
        <v>424</v>
      </c>
    </row>
    <row r="138" spans="1:12">
      <c r="A138" s="129" t="s">
        <v>425</v>
      </c>
      <c r="B138" s="130">
        <v>0.27093253570387715</v>
      </c>
      <c r="C138" s="130">
        <v>0.75018536263613145</v>
      </c>
      <c r="D138" s="130">
        <v>0.10156656696523707</v>
      </c>
      <c r="E138" s="130">
        <v>1.002386647266587</v>
      </c>
      <c r="F138" s="130">
        <v>0.27379543485668362</v>
      </c>
      <c r="G138" s="130">
        <v>0.29585771462859223</v>
      </c>
      <c r="H138" s="130">
        <v>0.65344100618065892</v>
      </c>
      <c r="I138" s="130">
        <v>0.1043169686740707</v>
      </c>
      <c r="J138" s="130">
        <v>6.8510185114841318E-2</v>
      </c>
      <c r="K138" s="130">
        <v>0.13799671245832024</v>
      </c>
      <c r="L138" s="130">
        <v>6.6167584184374073E-2</v>
      </c>
    </row>
    <row r="139" spans="1:12">
      <c r="A139" s="129" t="s">
        <v>378</v>
      </c>
      <c r="B139" s="130">
        <v>0.10944280113504001</v>
      </c>
      <c r="C139" s="130">
        <v>0.25157000098051219</v>
      </c>
      <c r="D139" s="130">
        <v>5.8026346477319156E-2</v>
      </c>
      <c r="E139" s="130">
        <v>0.29557554983501921</v>
      </c>
      <c r="F139" s="130">
        <v>0.32855452182802042</v>
      </c>
      <c r="G139" s="130">
        <v>0.44378657194288834</v>
      </c>
      <c r="H139" s="130">
        <v>0.21781366872688629</v>
      </c>
      <c r="I139" s="130">
        <v>0</v>
      </c>
      <c r="J139" s="130">
        <v>0</v>
      </c>
      <c r="K139" s="130">
        <v>0.27599342491664047</v>
      </c>
      <c r="L139" s="130">
        <v>0.15439102976353949</v>
      </c>
    </row>
    <row r="140" spans="1:12">
      <c r="A140" s="129" t="s">
        <v>426</v>
      </c>
      <c r="B140" s="130">
        <v>0.38332025570526368</v>
      </c>
      <c r="C140" s="130">
        <v>1.0239261011131275</v>
      </c>
      <c r="D140" s="130">
        <v>0.15959291344255622</v>
      </c>
      <c r="E140" s="130">
        <v>1.2979621971016062</v>
      </c>
      <c r="F140" s="130">
        <v>0.60234995668470404</v>
      </c>
      <c r="G140" s="130">
        <v>1.0355020012000726</v>
      </c>
      <c r="H140" s="130">
        <v>0.87125467490754516</v>
      </c>
      <c r="I140" s="130">
        <v>0.1043169686740707</v>
      </c>
      <c r="J140" s="130">
        <v>6.8510185114841318E-2</v>
      </c>
      <c r="K140" s="130">
        <v>0.48298849360412083</v>
      </c>
      <c r="L140" s="130">
        <v>0.22055861394791357</v>
      </c>
    </row>
    <row r="141" spans="1:12">
      <c r="A141" s="129" t="s">
        <v>427</v>
      </c>
      <c r="B141" s="130">
        <v>0.25777055138285926</v>
      </c>
      <c r="C141" s="130">
        <v>0.43346054125778904</v>
      </c>
      <c r="D141" s="130">
        <v>0.19421229928163389</v>
      </c>
      <c r="E141" s="130">
        <v>0.56544887794525411</v>
      </c>
      <c r="F141" s="130">
        <v>0.55854268710763444</v>
      </c>
      <c r="G141" s="130">
        <v>0.29585771462859223</v>
      </c>
      <c r="H141" s="130">
        <v>1.7425093498150903</v>
      </c>
      <c r="I141" s="130">
        <v>5.2158484337035349E-2</v>
      </c>
      <c r="J141" s="130">
        <v>0.11561093738129473</v>
      </c>
      <c r="K141" s="130">
        <v>0.13799671245832024</v>
      </c>
      <c r="L141" s="130">
        <v>9.5575399377429204E-2</v>
      </c>
    </row>
    <row r="142" spans="1:12">
      <c r="A142" s="129" t="s">
        <v>375</v>
      </c>
      <c r="B142" s="130">
        <v>0.64109080708812294</v>
      </c>
      <c r="C142" s="130">
        <v>1.4573866423709165</v>
      </c>
      <c r="D142" s="130">
        <v>0.35380521272419008</v>
      </c>
      <c r="E142" s="130">
        <v>1.8634110750468604</v>
      </c>
      <c r="F142" s="130">
        <v>1.1608926437923386</v>
      </c>
      <c r="G142" s="130">
        <v>1.3313597158286647</v>
      </c>
      <c r="H142" s="130">
        <v>2.6137640247226352</v>
      </c>
      <c r="I142" s="130">
        <v>0.15647545301110605</v>
      </c>
      <c r="J142" s="130">
        <v>0.18412112249613605</v>
      </c>
      <c r="K142" s="130">
        <v>0.62098520606244101</v>
      </c>
      <c r="L142" s="130">
        <v>0.31613401332534274</v>
      </c>
    </row>
    <row r="143" spans="1:12">
      <c r="A143" s="129" t="s">
        <v>428</v>
      </c>
      <c r="B143" s="130">
        <v>31.704876314316262</v>
      </c>
      <c r="C143" s="130">
        <v>113.5254875827615</v>
      </c>
      <c r="D143" s="130">
        <v>2.1051532920868881</v>
      </c>
      <c r="E143" s="130">
        <v>64.371214309722234</v>
      </c>
      <c r="F143" s="130">
        <v>5.2842518927339936</v>
      </c>
      <c r="G143" s="130">
        <v>902.07017190257773</v>
      </c>
      <c r="H143" s="130">
        <v>23.52387622250372</v>
      </c>
      <c r="I143" s="130">
        <v>3.5467769349184035</v>
      </c>
      <c r="J143" s="130">
        <v>1.2160557857884335</v>
      </c>
      <c r="K143" s="130">
        <v>210.09999471779255</v>
      </c>
      <c r="L143" s="130">
        <v>1.8968040799520565</v>
      </c>
    </row>
    <row r="144" spans="1:12" ht="23.7" customHeight="1">
      <c r="A144" s="129" t="s">
        <v>429</v>
      </c>
      <c r="B144" s="130">
        <v>10.411790702160534</v>
      </c>
      <c r="C144" s="130">
        <v>36.350960213622926</v>
      </c>
      <c r="D144" s="130">
        <v>2.8414741117942741</v>
      </c>
      <c r="E144" s="130">
        <v>50.20929013936609</v>
      </c>
      <c r="F144" s="130">
        <v>3.6368643740569757</v>
      </c>
      <c r="G144" s="130">
        <v>16.272174304572573</v>
      </c>
      <c r="H144" s="130">
        <v>0.44378657194288834</v>
      </c>
      <c r="I144" s="130">
        <v>0</v>
      </c>
      <c r="J144" s="130">
        <v>1.4604375614369898</v>
      </c>
      <c r="K144" s="130">
        <v>0</v>
      </c>
      <c r="L144" s="130">
        <v>0</v>
      </c>
    </row>
    <row r="145" spans="1:12" ht="25.95" customHeight="1">
      <c r="A145" s="909" t="s">
        <v>1375</v>
      </c>
      <c r="B145" s="909"/>
      <c r="C145" s="909"/>
      <c r="D145" s="909"/>
      <c r="E145" s="909"/>
      <c r="F145" s="909"/>
      <c r="G145" s="909"/>
      <c r="H145" s="909"/>
      <c r="I145" s="909"/>
      <c r="J145" s="909"/>
      <c r="K145" s="909"/>
      <c r="L145" s="909"/>
    </row>
    <row r="146" spans="1:12">
      <c r="A146" s="347"/>
      <c r="B146" s="348"/>
      <c r="C146" s="348"/>
      <c r="D146" s="348"/>
      <c r="E146" s="348"/>
      <c r="F146" s="348"/>
      <c r="G146" s="348"/>
      <c r="H146" s="348"/>
      <c r="I146" s="348"/>
      <c r="J146" s="348"/>
      <c r="K146" s="348"/>
      <c r="L146" s="348"/>
    </row>
    <row r="147" spans="1:12" ht="15.6">
      <c r="A147" s="121" t="s">
        <v>430</v>
      </c>
    </row>
    <row r="148" spans="1:12">
      <c r="A148" s="1019"/>
      <c r="B148" s="1020" t="s">
        <v>201</v>
      </c>
      <c r="C148" s="1021"/>
      <c r="D148" s="1022"/>
      <c r="E148" s="1020" t="s">
        <v>258</v>
      </c>
      <c r="F148" s="1022"/>
      <c r="G148" s="1020" t="s">
        <v>421</v>
      </c>
      <c r="H148" s="1022"/>
      <c r="I148" s="1020" t="s">
        <v>273</v>
      </c>
      <c r="J148" s="1022"/>
      <c r="K148" s="1020" t="s">
        <v>56</v>
      </c>
      <c r="L148" s="1022"/>
    </row>
    <row r="149" spans="1:12">
      <c r="A149" s="1019"/>
      <c r="B149" s="605" t="s">
        <v>422</v>
      </c>
      <c r="C149" s="605" t="s">
        <v>423</v>
      </c>
      <c r="D149" s="605" t="s">
        <v>424</v>
      </c>
      <c r="E149" s="605" t="s">
        <v>423</v>
      </c>
      <c r="F149" s="605" t="s">
        <v>424</v>
      </c>
      <c r="G149" s="605" t="s">
        <v>423</v>
      </c>
      <c r="H149" s="605" t="s">
        <v>424</v>
      </c>
      <c r="I149" s="605" t="s">
        <v>423</v>
      </c>
      <c r="J149" s="605" t="s">
        <v>424</v>
      </c>
      <c r="K149" s="605" t="s">
        <v>423</v>
      </c>
      <c r="L149" s="605" t="s">
        <v>424</v>
      </c>
    </row>
    <row r="150" spans="1:12">
      <c r="A150" s="129" t="s">
        <v>425</v>
      </c>
      <c r="B150" s="130">
        <v>0.28999999999999998</v>
      </c>
      <c r="C150" s="130">
        <v>0.78</v>
      </c>
      <c r="D150" s="130">
        <v>0.11</v>
      </c>
      <c r="E150" s="130">
        <v>1</v>
      </c>
      <c r="F150" s="130">
        <v>0.35</v>
      </c>
      <c r="G150" s="130">
        <v>0.29585771462859223</v>
      </c>
      <c r="H150" s="130">
        <v>0.65344100618065892</v>
      </c>
      <c r="I150" s="130">
        <v>0.104598865638377</v>
      </c>
      <c r="J150" s="130">
        <v>6.8527951502083448E-2</v>
      </c>
      <c r="K150" s="130">
        <v>0</v>
      </c>
      <c r="L150" s="130">
        <v>0</v>
      </c>
    </row>
    <row r="151" spans="1:12">
      <c r="A151" s="129" t="s">
        <v>378</v>
      </c>
      <c r="B151" s="130">
        <v>0.1</v>
      </c>
      <c r="C151" s="130">
        <v>0.25</v>
      </c>
      <c r="D151" s="130">
        <v>0.05</v>
      </c>
      <c r="E151" s="130">
        <v>0.3</v>
      </c>
      <c r="F151" s="130">
        <v>0.42</v>
      </c>
      <c r="G151" s="130">
        <v>0.44378657194288834</v>
      </c>
      <c r="H151" s="130">
        <v>0.21781366872688629</v>
      </c>
      <c r="I151" s="130">
        <v>0</v>
      </c>
      <c r="J151" s="130">
        <v>0</v>
      </c>
      <c r="K151" s="130">
        <v>0</v>
      </c>
      <c r="L151" s="130">
        <v>0</v>
      </c>
    </row>
    <row r="152" spans="1:12">
      <c r="A152" s="129" t="s">
        <v>426</v>
      </c>
      <c r="B152" s="130">
        <v>0.4</v>
      </c>
      <c r="C152" s="130">
        <v>1.05</v>
      </c>
      <c r="D152" s="130">
        <v>0.15</v>
      </c>
      <c r="E152" s="130">
        <v>1.3</v>
      </c>
      <c r="F152" s="130">
        <v>0.77</v>
      </c>
      <c r="G152" s="130">
        <v>1.0355020012000726</v>
      </c>
      <c r="H152" s="130">
        <v>0.87125467490754516</v>
      </c>
      <c r="I152" s="130">
        <v>0.104598865638377</v>
      </c>
      <c r="J152" s="130">
        <v>6.8527951502083448E-2</v>
      </c>
      <c r="K152" s="130">
        <v>0</v>
      </c>
      <c r="L152" s="130">
        <v>0</v>
      </c>
    </row>
    <row r="153" spans="1:12">
      <c r="A153" s="129" t="s">
        <v>427</v>
      </c>
      <c r="B153" s="130">
        <v>0.26</v>
      </c>
      <c r="C153" s="130">
        <v>0.45</v>
      </c>
      <c r="D153" s="130">
        <v>0.19</v>
      </c>
      <c r="E153" s="130">
        <v>0.56000000000000005</v>
      </c>
      <c r="F153" s="130">
        <v>0.54</v>
      </c>
      <c r="G153" s="130">
        <v>0.29585771462859223</v>
      </c>
      <c r="H153" s="130">
        <v>1.7425093498150903</v>
      </c>
      <c r="I153" s="130">
        <v>5.2299432819188502E-2</v>
      </c>
      <c r="J153" s="130">
        <v>0.11564091815976581</v>
      </c>
      <c r="K153" s="130">
        <v>0</v>
      </c>
      <c r="L153" s="130">
        <v>0</v>
      </c>
    </row>
    <row r="154" spans="1:12">
      <c r="A154" s="129" t="s">
        <v>375</v>
      </c>
      <c r="B154" s="130">
        <v>0.66</v>
      </c>
      <c r="C154" s="130">
        <v>1.49</v>
      </c>
      <c r="D154" s="130">
        <v>0.34</v>
      </c>
      <c r="E154" s="130">
        <v>1.86</v>
      </c>
      <c r="F154" s="130">
        <v>1.31</v>
      </c>
      <c r="G154" s="130">
        <v>1.3313597158286647</v>
      </c>
      <c r="H154" s="130">
        <v>2.6137640247226352</v>
      </c>
      <c r="I154" s="130">
        <v>0.1568982984575655</v>
      </c>
      <c r="J154" s="130">
        <v>0.18416886966184925</v>
      </c>
      <c r="K154" s="130">
        <v>0</v>
      </c>
      <c r="L154" s="130">
        <v>0</v>
      </c>
    </row>
    <row r="155" spans="1:12">
      <c r="A155" s="129" t="s">
        <v>428</v>
      </c>
      <c r="B155" s="130">
        <v>31.95</v>
      </c>
      <c r="C155" s="130">
        <v>108.36</v>
      </c>
      <c r="D155" s="130">
        <v>2.21</v>
      </c>
      <c r="E155" s="130">
        <v>65.63</v>
      </c>
      <c r="F155" s="130">
        <v>7.45</v>
      </c>
      <c r="G155" s="130">
        <v>902.07017190257773</v>
      </c>
      <c r="H155" s="130">
        <v>23.52387622250372</v>
      </c>
      <c r="I155" s="130">
        <v>3.5563614317048184</v>
      </c>
      <c r="J155" s="130">
        <v>1.2163711391619811</v>
      </c>
      <c r="K155" s="130">
        <v>0</v>
      </c>
      <c r="L155" s="130">
        <v>0</v>
      </c>
    </row>
    <row r="156" spans="1:12" ht="15" customHeight="1">
      <c r="A156" s="129" t="s">
        <v>429</v>
      </c>
      <c r="B156" s="130">
        <v>11.77</v>
      </c>
      <c r="C156" s="130">
        <v>38.979999999999997</v>
      </c>
      <c r="D156" s="130">
        <v>3.05</v>
      </c>
      <c r="E156" s="130">
        <v>51.26</v>
      </c>
      <c r="F156" s="130">
        <v>3.71</v>
      </c>
      <c r="G156" s="130">
        <v>16.272174304572573</v>
      </c>
      <c r="H156" s="130">
        <v>0.44378657194288834</v>
      </c>
      <c r="I156" s="130">
        <v>0</v>
      </c>
      <c r="J156" s="130">
        <v>1.4643841189372782</v>
      </c>
      <c r="K156" s="130">
        <v>0</v>
      </c>
      <c r="L156" s="130">
        <v>0</v>
      </c>
    </row>
    <row r="157" spans="1:12" ht="26.4" customHeight="1">
      <c r="A157" s="1023" t="s">
        <v>431</v>
      </c>
      <c r="B157" s="1023"/>
      <c r="C157" s="1023"/>
      <c r="D157" s="1023"/>
      <c r="E157" s="1023"/>
      <c r="F157" s="1023"/>
      <c r="G157" s="1023"/>
      <c r="H157" s="1023"/>
      <c r="I157" s="1023"/>
      <c r="J157" s="1023"/>
      <c r="K157" s="1023"/>
      <c r="L157" s="1023"/>
    </row>
    <row r="158" spans="1:12">
      <c r="A158" s="131"/>
      <c r="B158" s="131"/>
      <c r="C158" s="131"/>
      <c r="D158" s="131"/>
      <c r="E158" s="131"/>
      <c r="F158" s="131"/>
      <c r="G158" s="131"/>
      <c r="H158" s="131"/>
      <c r="I158" s="131"/>
      <c r="J158" s="131"/>
    </row>
    <row r="159" spans="1:12" ht="15.6">
      <c r="A159" s="121" t="s">
        <v>432</v>
      </c>
    </row>
    <row r="160" spans="1:12">
      <c r="A160" s="1019"/>
      <c r="B160" s="1020" t="s">
        <v>201</v>
      </c>
      <c r="C160" s="1021"/>
      <c r="D160" s="1022"/>
      <c r="E160" s="1020" t="s">
        <v>258</v>
      </c>
      <c r="F160" s="1022"/>
      <c r="G160" s="1020" t="s">
        <v>421</v>
      </c>
      <c r="H160" s="1022"/>
      <c r="I160" s="1020" t="s">
        <v>273</v>
      </c>
      <c r="J160" s="1022"/>
      <c r="K160" s="1020" t="s">
        <v>56</v>
      </c>
      <c r="L160" s="1022"/>
    </row>
    <row r="161" spans="1:12">
      <c r="A161" s="1019"/>
      <c r="B161" s="605" t="s">
        <v>422</v>
      </c>
      <c r="C161" s="605" t="s">
        <v>423</v>
      </c>
      <c r="D161" s="605" t="s">
        <v>424</v>
      </c>
      <c r="E161" s="605" t="s">
        <v>423</v>
      </c>
      <c r="F161" s="605" t="s">
        <v>424</v>
      </c>
      <c r="G161" s="605" t="s">
        <v>423</v>
      </c>
      <c r="H161" s="605" t="s">
        <v>424</v>
      </c>
      <c r="I161" s="605" t="s">
        <v>423</v>
      </c>
      <c r="J161" s="605" t="s">
        <v>424</v>
      </c>
      <c r="K161" s="605" t="s">
        <v>423</v>
      </c>
      <c r="L161" s="605" t="s">
        <v>424</v>
      </c>
    </row>
    <row r="162" spans="1:12">
      <c r="A162" s="129" t="s">
        <v>425</v>
      </c>
      <c r="B162" s="130">
        <v>0.28999999999999998</v>
      </c>
      <c r="C162" s="130">
        <v>0.59817460861247429</v>
      </c>
      <c r="D162" s="130">
        <v>0.1407930393626976</v>
      </c>
      <c r="E162" s="130">
        <v>0.72171383997668037</v>
      </c>
      <c r="F162" s="130">
        <v>0.17845609016965081</v>
      </c>
      <c r="G162" s="130">
        <v>0.43611383036160523</v>
      </c>
      <c r="H162" s="130">
        <v>0.40447345211195102</v>
      </c>
      <c r="I162" s="130">
        <v>6.4499052138377033E-2</v>
      </c>
      <c r="J162" s="130">
        <v>9.947180471695298E-2</v>
      </c>
      <c r="K162" s="130">
        <v>0.65788983236198251</v>
      </c>
      <c r="L162" s="130">
        <v>0.29094423666017627</v>
      </c>
    </row>
    <row r="163" spans="1:12">
      <c r="A163" s="129" t="s">
        <v>378</v>
      </c>
      <c r="B163" s="130">
        <v>0.14394350769313338</v>
      </c>
      <c r="C163" s="130">
        <v>0.26558465311103746</v>
      </c>
      <c r="D163" s="130">
        <v>7.9041706308882853E-2</v>
      </c>
      <c r="E163" s="130">
        <v>0.34697780768109637</v>
      </c>
      <c r="F163" s="130">
        <v>0.24473978080409253</v>
      </c>
      <c r="G163" s="130">
        <v>0</v>
      </c>
      <c r="H163" s="130">
        <v>0.40447345211195102</v>
      </c>
      <c r="I163" s="130">
        <v>0</v>
      </c>
      <c r="J163" s="130">
        <v>0</v>
      </c>
      <c r="K163" s="130">
        <v>0.2753957437794346</v>
      </c>
      <c r="L163" s="130">
        <v>0.20638408905943542</v>
      </c>
    </row>
    <row r="164" spans="1:12">
      <c r="A164" s="129" t="s">
        <v>426</v>
      </c>
      <c r="B164" s="130">
        <v>0.43</v>
      </c>
      <c r="C164" s="130">
        <v>0.8637592617235117</v>
      </c>
      <c r="D164" s="130">
        <v>0.21983474567158046</v>
      </c>
      <c r="E164" s="130">
        <v>1.0686916476577768</v>
      </c>
      <c r="F164" s="130">
        <v>0.42319587097374334</v>
      </c>
      <c r="G164" s="130">
        <v>0.43611383036160523</v>
      </c>
      <c r="H164" s="130">
        <v>0.80894690422390203</v>
      </c>
      <c r="I164" s="130">
        <v>6.4499052138377033E-2</v>
      </c>
      <c r="J164" s="130">
        <v>9.947180471695298E-2</v>
      </c>
      <c r="K164" s="130">
        <v>0.93328557614141716</v>
      </c>
      <c r="L164" s="130">
        <v>0.49732832571961172</v>
      </c>
    </row>
    <row r="165" spans="1:12">
      <c r="A165" s="129" t="s">
        <v>427</v>
      </c>
      <c r="B165" s="130">
        <v>0.29509266800930356</v>
      </c>
      <c r="C165" s="130">
        <v>0.34452908210918065</v>
      </c>
      <c r="D165" s="130">
        <v>0.26871580088891611</v>
      </c>
      <c r="E165" s="130">
        <v>0.34697780768109637</v>
      </c>
      <c r="F165" s="130">
        <v>0.82089801478039359</v>
      </c>
      <c r="G165" s="130">
        <v>0.87222766072321045</v>
      </c>
      <c r="H165" s="130">
        <v>1.0111836302798776</v>
      </c>
      <c r="I165" s="130">
        <v>0.12899810427675407</v>
      </c>
      <c r="J165" s="130">
        <v>9.1820127431033516E-2</v>
      </c>
      <c r="K165" s="130">
        <v>0.28763555461407619</v>
      </c>
      <c r="L165" s="130">
        <v>0.14188906122836181</v>
      </c>
    </row>
    <row r="166" spans="1:12">
      <c r="A166" s="129" t="s">
        <v>375</v>
      </c>
      <c r="B166" s="130">
        <v>0.73</v>
      </c>
      <c r="C166" s="130">
        <v>1.2082883438326923</v>
      </c>
      <c r="D166" s="130">
        <v>0.48855054656049657</v>
      </c>
      <c r="E166" s="130">
        <v>1.4156694553388731</v>
      </c>
      <c r="F166" s="130">
        <v>1.244093885754137</v>
      </c>
      <c r="G166" s="130">
        <v>1.3083414910848157</v>
      </c>
      <c r="H166" s="130">
        <v>1.8201305345037797</v>
      </c>
      <c r="I166" s="130">
        <v>0.1934971564151311</v>
      </c>
      <c r="J166" s="130">
        <v>0.19129193214798651</v>
      </c>
      <c r="K166" s="130">
        <v>1.2209211307554932</v>
      </c>
      <c r="L166" s="130">
        <v>0.63921738694797359</v>
      </c>
    </row>
    <row r="167" spans="1:12">
      <c r="A167" s="129" t="s">
        <v>428</v>
      </c>
      <c r="B167" s="130">
        <v>27.52</v>
      </c>
      <c r="C167" s="130">
        <v>44.367012752601561</v>
      </c>
      <c r="D167" s="130">
        <v>18.493809234182155</v>
      </c>
      <c r="E167" s="130">
        <v>59.02786464270811</v>
      </c>
      <c r="F167" s="130">
        <v>80.407215485011236</v>
      </c>
      <c r="G167" s="130">
        <v>23.259404285952279</v>
      </c>
      <c r="H167" s="130">
        <v>4.2469712471754857</v>
      </c>
      <c r="I167" s="130">
        <v>5.9339127967306871</v>
      </c>
      <c r="J167" s="130">
        <v>2.5327051816393413</v>
      </c>
      <c r="K167" s="130">
        <v>5.780250666659466</v>
      </c>
      <c r="L167" s="130">
        <v>2.8908104696727857</v>
      </c>
    </row>
    <row r="168" spans="1:12" ht="15.6" customHeight="1">
      <c r="A168" s="129" t="s">
        <v>429</v>
      </c>
      <c r="B168" s="130">
        <v>11.534469629421967</v>
      </c>
      <c r="C168" s="130">
        <v>30.476448083604186</v>
      </c>
      <c r="D168" s="130">
        <v>2.6763136052950784</v>
      </c>
      <c r="E168" s="130">
        <v>43.399984184751531</v>
      </c>
      <c r="F168" s="130">
        <v>2.7841499288331173</v>
      </c>
      <c r="G168" s="130">
        <v>0</v>
      </c>
      <c r="H168" s="130">
        <v>10.757474482252928</v>
      </c>
      <c r="I168" s="130">
        <v>0</v>
      </c>
      <c r="J168" s="130">
        <v>0</v>
      </c>
      <c r="K168" s="130">
        <v>0</v>
      </c>
      <c r="L168" s="130">
        <v>0</v>
      </c>
    </row>
    <row r="169" spans="1:12" ht="25.05" customHeight="1">
      <c r="A169" s="909" t="s">
        <v>1375</v>
      </c>
      <c r="B169" s="909"/>
      <c r="C169" s="909"/>
      <c r="D169" s="909"/>
      <c r="E169" s="909"/>
      <c r="F169" s="909"/>
      <c r="G169" s="909"/>
      <c r="H169" s="909"/>
      <c r="I169" s="909"/>
      <c r="J169" s="909"/>
      <c r="K169" s="909"/>
      <c r="L169" s="909"/>
    </row>
    <row r="170" spans="1:12">
      <c r="A170" s="347"/>
      <c r="B170" s="348"/>
      <c r="C170" s="348"/>
      <c r="D170" s="348"/>
      <c r="E170" s="348"/>
      <c r="F170" s="348"/>
      <c r="G170" s="348"/>
      <c r="H170" s="348"/>
      <c r="I170" s="348"/>
      <c r="J170" s="348"/>
      <c r="K170" s="348"/>
      <c r="L170" s="348"/>
    </row>
    <row r="171" spans="1:12" ht="15.6">
      <c r="A171" s="121" t="s">
        <v>433</v>
      </c>
    </row>
    <row r="172" spans="1:12">
      <c r="A172" s="1019"/>
      <c r="B172" s="1020" t="s">
        <v>201</v>
      </c>
      <c r="C172" s="1021"/>
      <c r="D172" s="1022"/>
      <c r="E172" s="1020" t="s">
        <v>258</v>
      </c>
      <c r="F172" s="1022"/>
      <c r="G172" s="1020" t="s">
        <v>421</v>
      </c>
      <c r="H172" s="1022"/>
      <c r="I172" s="1020" t="s">
        <v>273</v>
      </c>
      <c r="J172" s="1022"/>
      <c r="K172" s="1020" t="s">
        <v>56</v>
      </c>
      <c r="L172" s="1022"/>
    </row>
    <row r="173" spans="1:12">
      <c r="A173" s="1019"/>
      <c r="B173" s="605" t="s">
        <v>422</v>
      </c>
      <c r="C173" s="605" t="s">
        <v>423</v>
      </c>
      <c r="D173" s="605" t="s">
        <v>424</v>
      </c>
      <c r="E173" s="605" t="s">
        <v>423</v>
      </c>
      <c r="F173" s="605" t="s">
        <v>424</v>
      </c>
      <c r="G173" s="605" t="s">
        <v>423</v>
      </c>
      <c r="H173" s="605" t="s">
        <v>424</v>
      </c>
      <c r="I173" s="605" t="s">
        <v>423</v>
      </c>
      <c r="J173" s="605" t="s">
        <v>424</v>
      </c>
      <c r="K173" s="605" t="s">
        <v>423</v>
      </c>
      <c r="L173" s="605" t="s">
        <v>424</v>
      </c>
    </row>
    <row r="174" spans="1:12">
      <c r="A174" s="129" t="s">
        <v>425</v>
      </c>
      <c r="B174" s="130">
        <v>0.30944613488008327</v>
      </c>
      <c r="C174" s="130">
        <v>0.60595230516120491</v>
      </c>
      <c r="D174" s="130">
        <v>0.13852009482031735</v>
      </c>
      <c r="E174" s="130">
        <v>0.73857800653179939</v>
      </c>
      <c r="F174" s="130">
        <v>0.17322614937624498</v>
      </c>
      <c r="G174" s="130">
        <v>0.43611383036160523</v>
      </c>
      <c r="H174" s="130">
        <v>0.40447345211195102</v>
      </c>
      <c r="I174" s="130">
        <v>6.4499052138377033E-2</v>
      </c>
      <c r="J174" s="130">
        <v>9.947180471695298E-2</v>
      </c>
      <c r="K174" s="130">
        <v>0.68294348642649816</v>
      </c>
      <c r="L174" s="130">
        <v>1.9456659803870382</v>
      </c>
    </row>
    <row r="175" spans="1:12">
      <c r="A175" s="129" t="s">
        <v>378</v>
      </c>
      <c r="B175" s="130">
        <v>0.13753161550225923</v>
      </c>
      <c r="C175" s="130">
        <v>0.26118633843155381</v>
      </c>
      <c r="D175" s="130">
        <v>6.6248741001021336E-2</v>
      </c>
      <c r="E175" s="130">
        <v>0.35508558006336505</v>
      </c>
      <c r="F175" s="130">
        <v>0.31180706887724091</v>
      </c>
      <c r="G175" s="130">
        <v>0</v>
      </c>
      <c r="H175" s="130">
        <v>0.40447345211195102</v>
      </c>
      <c r="I175" s="130">
        <v>0</v>
      </c>
      <c r="J175" s="130">
        <v>0</v>
      </c>
      <c r="K175" s="130">
        <v>0</v>
      </c>
      <c r="L175" s="130">
        <v>0</v>
      </c>
    </row>
    <row r="176" spans="1:12">
      <c r="A176" s="129" t="s">
        <v>426</v>
      </c>
      <c r="B176" s="130">
        <v>0.4469777503823425</v>
      </c>
      <c r="C176" s="130">
        <v>0.86713864359275872</v>
      </c>
      <c r="D176" s="130">
        <v>0.2047688358213387</v>
      </c>
      <c r="E176" s="130">
        <v>1.0936635865951645</v>
      </c>
      <c r="F176" s="130">
        <v>0.48503321825348589</v>
      </c>
      <c r="G176" s="130">
        <v>0.43611383036160523</v>
      </c>
      <c r="H176" s="130">
        <v>0.80894690422390203</v>
      </c>
      <c r="I176" s="130">
        <v>6.4499052138377033E-2</v>
      </c>
      <c r="J176" s="130">
        <v>9.947180471695298E-2</v>
      </c>
      <c r="K176" s="130">
        <v>0.68294348642649816</v>
      </c>
      <c r="L176" s="130">
        <v>1.9456659803870382</v>
      </c>
    </row>
    <row r="177" spans="1:12">
      <c r="A177" s="129" t="s">
        <v>427</v>
      </c>
      <c r="B177" s="130">
        <v>0.27888355365735901</v>
      </c>
      <c r="C177" s="130">
        <v>0.35521342026691322</v>
      </c>
      <c r="D177" s="130">
        <v>0.23488189991271202</v>
      </c>
      <c r="E177" s="130">
        <v>0.35508558006336505</v>
      </c>
      <c r="F177" s="130">
        <v>0.76219505725547787</v>
      </c>
      <c r="G177" s="130">
        <v>0.87222766072321045</v>
      </c>
      <c r="H177" s="130">
        <v>1.0111836302798776</v>
      </c>
      <c r="I177" s="130">
        <v>0.12899810427675407</v>
      </c>
      <c r="J177" s="130">
        <v>9.1820127431033516E-2</v>
      </c>
      <c r="K177" s="130">
        <v>0.34147174321324908</v>
      </c>
      <c r="L177" s="130">
        <v>0</v>
      </c>
    </row>
    <row r="178" spans="1:12">
      <c r="A178" s="129" t="s">
        <v>375</v>
      </c>
      <c r="B178" s="130">
        <v>0.7258613040397015</v>
      </c>
      <c r="C178" s="130">
        <v>1.2223520638596719</v>
      </c>
      <c r="D178" s="130">
        <v>0.43965073573405072</v>
      </c>
      <c r="E178" s="130">
        <v>1.4487491666585295</v>
      </c>
      <c r="F178" s="130">
        <v>1.2472282755089639</v>
      </c>
      <c r="G178" s="130">
        <v>1.3083414910848157</v>
      </c>
      <c r="H178" s="130">
        <v>1.8201305345037797</v>
      </c>
      <c r="I178" s="130">
        <v>0.1934971564151311</v>
      </c>
      <c r="J178" s="130">
        <v>0.19129193214798651</v>
      </c>
      <c r="K178" s="130">
        <v>1.0244152296397473</v>
      </c>
      <c r="L178" s="130">
        <v>1.9456659803870382</v>
      </c>
    </row>
    <row r="179" spans="1:12">
      <c r="A179" s="129" t="s">
        <v>428</v>
      </c>
      <c r="B179" s="130">
        <v>21.638307505688786</v>
      </c>
      <c r="C179" s="130">
        <v>47.368754337946605</v>
      </c>
      <c r="D179" s="130">
        <v>6.8055524846503737</v>
      </c>
      <c r="E179" s="130">
        <v>60.407158880379669</v>
      </c>
      <c r="F179" s="130">
        <v>25.949277176561495</v>
      </c>
      <c r="G179" s="130">
        <v>23.259404285952279</v>
      </c>
      <c r="H179" s="130">
        <v>4.2469712471754857</v>
      </c>
      <c r="I179" s="130">
        <v>5.9339127967306871</v>
      </c>
      <c r="J179" s="130">
        <v>2.5327051816393413</v>
      </c>
      <c r="K179" s="130">
        <v>9.9026805531842239</v>
      </c>
      <c r="L179" s="130">
        <v>18.808104477074703</v>
      </c>
    </row>
    <row r="180" spans="1:12" ht="16.8" customHeight="1">
      <c r="A180" s="129" t="s">
        <v>429</v>
      </c>
      <c r="B180" s="130">
        <v>12.992917342310657</v>
      </c>
      <c r="C180" s="130">
        <v>32.669187211018752</v>
      </c>
      <c r="D180" s="130">
        <v>2.8626022692098299</v>
      </c>
      <c r="E180" s="130">
        <v>44.414104354325701</v>
      </c>
      <c r="F180" s="130">
        <v>2.8406846405069204</v>
      </c>
      <c r="G180" s="130">
        <v>0</v>
      </c>
      <c r="H180" s="130">
        <v>10.757474482252928</v>
      </c>
      <c r="I180" s="130">
        <v>0</v>
      </c>
      <c r="J180" s="130">
        <v>0</v>
      </c>
      <c r="K180" s="130">
        <v>0</v>
      </c>
      <c r="L180" s="130">
        <v>0</v>
      </c>
    </row>
    <row r="181" spans="1:12" ht="22.8" customHeight="1">
      <c r="A181" s="1023" t="s">
        <v>431</v>
      </c>
      <c r="B181" s="1023"/>
      <c r="C181" s="1023"/>
      <c r="D181" s="1023"/>
      <c r="E181" s="1023"/>
      <c r="F181" s="1023"/>
      <c r="G181" s="1023"/>
      <c r="H181" s="1023"/>
      <c r="I181" s="1023"/>
      <c r="J181" s="1023"/>
      <c r="K181" s="1023"/>
      <c r="L181" s="1023"/>
    </row>
    <row r="182" spans="1:12">
      <c r="A182" s="349"/>
      <c r="B182" s="349"/>
      <c r="C182" s="349"/>
      <c r="D182" s="349"/>
      <c r="E182" s="349"/>
      <c r="F182" s="349"/>
      <c r="G182" s="349"/>
      <c r="H182" s="349"/>
      <c r="I182" s="349"/>
      <c r="J182" s="349"/>
      <c r="K182" s="349"/>
      <c r="L182" s="349"/>
    </row>
    <row r="183" spans="1:12" ht="15.6">
      <c r="A183" s="121" t="s">
        <v>434</v>
      </c>
    </row>
    <row r="184" spans="1:12">
      <c r="A184" s="1024"/>
      <c r="B184" s="1025" t="s">
        <v>201</v>
      </c>
      <c r="C184" s="1026"/>
      <c r="D184" s="1027"/>
      <c r="E184" s="1025" t="s">
        <v>258</v>
      </c>
      <c r="F184" s="1027"/>
      <c r="G184" s="1025" t="s">
        <v>421</v>
      </c>
      <c r="H184" s="1027"/>
      <c r="I184" s="1025" t="s">
        <v>273</v>
      </c>
      <c r="J184" s="1027"/>
      <c r="K184" s="1025" t="s">
        <v>56</v>
      </c>
      <c r="L184" s="1027"/>
    </row>
    <row r="185" spans="1:12">
      <c r="A185" s="1024"/>
      <c r="B185" s="173" t="s">
        <v>422</v>
      </c>
      <c r="C185" s="173" t="s">
        <v>423</v>
      </c>
      <c r="D185" s="173" t="s">
        <v>424</v>
      </c>
      <c r="E185" s="173" t="s">
        <v>423</v>
      </c>
      <c r="F185" s="173" t="s">
        <v>424</v>
      </c>
      <c r="G185" s="173" t="s">
        <v>423</v>
      </c>
      <c r="H185" s="173" t="s">
        <v>424</v>
      </c>
      <c r="I185" s="173" t="s">
        <v>423</v>
      </c>
      <c r="J185" s="173" t="s">
        <v>424</v>
      </c>
      <c r="K185" s="173" t="s">
        <v>423</v>
      </c>
      <c r="L185" s="173" t="s">
        <v>424</v>
      </c>
    </row>
    <row r="186" spans="1:12">
      <c r="A186" s="129" t="s">
        <v>425</v>
      </c>
      <c r="B186" s="130">
        <v>0.33769682386019412</v>
      </c>
      <c r="C186" s="130">
        <v>0.63141505384148411</v>
      </c>
      <c r="D186" s="130">
        <v>0.13439240035508485</v>
      </c>
      <c r="E186" s="130">
        <v>0.78657918367918245</v>
      </c>
      <c r="F186" s="130">
        <v>0.19028898279723708</v>
      </c>
      <c r="G186" s="130">
        <v>0.49032530859374102</v>
      </c>
      <c r="H186" s="130">
        <v>0</v>
      </c>
      <c r="I186" s="130">
        <v>0</v>
      </c>
      <c r="J186" s="130">
        <v>0.10624500432669499</v>
      </c>
      <c r="K186" s="130">
        <v>0</v>
      </c>
      <c r="L186" s="130">
        <v>0.26680429143496992</v>
      </c>
    </row>
    <row r="187" spans="1:12" ht="17.25" customHeight="1">
      <c r="A187" s="129" t="s">
        <v>378</v>
      </c>
      <c r="B187" s="130">
        <v>0.20091292923405624</v>
      </c>
      <c r="C187" s="130">
        <v>0.28818082112894433</v>
      </c>
      <c r="D187" s="130">
        <v>0.14050827388349593</v>
      </c>
      <c r="E187" s="130">
        <v>0.36888677361734024</v>
      </c>
      <c r="F187" s="130">
        <v>0.37236405266797473</v>
      </c>
      <c r="G187" s="130">
        <v>0.12258132714843525</v>
      </c>
      <c r="H187" s="130">
        <v>0.29559633730716789</v>
      </c>
      <c r="I187" s="130">
        <v>0</v>
      </c>
      <c r="J187" s="130">
        <v>0</v>
      </c>
      <c r="K187" s="130">
        <v>0</v>
      </c>
      <c r="L187" s="130">
        <v>0</v>
      </c>
    </row>
    <row r="188" spans="1:12">
      <c r="A188" s="129" t="s">
        <v>426</v>
      </c>
      <c r="B188" s="130">
        <v>0.53860975309425041</v>
      </c>
      <c r="C188" s="130">
        <v>0.9195958749704285</v>
      </c>
      <c r="D188" s="130">
        <v>0.27490067423858078</v>
      </c>
      <c r="E188" s="130">
        <v>1.1554659572965227</v>
      </c>
      <c r="F188" s="130">
        <v>0.56265303546521184</v>
      </c>
      <c r="G188" s="130">
        <v>0.6129066357421763</v>
      </c>
      <c r="H188" s="130">
        <v>0.29559633730716789</v>
      </c>
      <c r="I188" s="130">
        <v>0</v>
      </c>
      <c r="J188" s="130">
        <v>0.10624500432669499</v>
      </c>
      <c r="K188" s="130">
        <v>0</v>
      </c>
      <c r="L188" s="130">
        <v>0.26680429143496992</v>
      </c>
    </row>
    <row r="189" spans="1:12">
      <c r="A189" s="129" t="s">
        <v>427</v>
      </c>
      <c r="B189" s="130">
        <v>0.28255697473922387</v>
      </c>
      <c r="C189" s="130">
        <v>0.41799812498655842</v>
      </c>
      <c r="D189" s="130">
        <v>0.18880799303094767</v>
      </c>
      <c r="E189" s="130">
        <v>0.4446403074851869</v>
      </c>
      <c r="F189" s="130">
        <v>0.40339439039030589</v>
      </c>
      <c r="G189" s="130">
        <v>0.98065061718748203</v>
      </c>
      <c r="H189" s="130">
        <v>0.59119267461433578</v>
      </c>
      <c r="I189" s="130">
        <v>0</v>
      </c>
      <c r="J189" s="130">
        <v>2.1249000865338999E-2</v>
      </c>
      <c r="K189" s="130">
        <v>0.24549002842703335</v>
      </c>
      <c r="L189" s="130">
        <v>0.53360858286993984</v>
      </c>
    </row>
    <row r="190" spans="1:12">
      <c r="A190" s="129" t="s">
        <v>375</v>
      </c>
      <c r="B190" s="130">
        <v>0.82116672783347422</v>
      </c>
      <c r="C190" s="130">
        <v>1.3375939999569868</v>
      </c>
      <c r="D190" s="130">
        <v>0.46370866726952847</v>
      </c>
      <c r="E190" s="130">
        <v>1.6001062647817095</v>
      </c>
      <c r="F190" s="130">
        <v>0.81308611402426134</v>
      </c>
      <c r="G190" s="130">
        <v>1.1032319443359173</v>
      </c>
      <c r="H190" s="130">
        <v>0.88678901192150372</v>
      </c>
      <c r="I190" s="130">
        <v>0</v>
      </c>
      <c r="J190" s="130">
        <v>0.12749400519203399</v>
      </c>
      <c r="K190" s="130">
        <v>0.24549002842703335</v>
      </c>
      <c r="L190" s="130">
        <v>0.80041287430490982</v>
      </c>
    </row>
    <row r="191" spans="1:12">
      <c r="A191" s="129" t="s">
        <v>428</v>
      </c>
      <c r="B191" s="130">
        <v>40.998099581709631</v>
      </c>
      <c r="C191" s="130">
        <v>31.074818873323217</v>
      </c>
      <c r="D191" s="130">
        <v>47.866746665094212</v>
      </c>
      <c r="E191" s="130">
        <v>39.523882308654649</v>
      </c>
      <c r="F191" s="130">
        <v>27.908594481765519</v>
      </c>
      <c r="G191" s="130">
        <v>12.380714041991961</v>
      </c>
      <c r="H191" s="130">
        <v>0</v>
      </c>
      <c r="I191" s="130">
        <v>1.914975668490136</v>
      </c>
      <c r="J191" s="130">
        <v>64.809452639283947</v>
      </c>
      <c r="K191" s="130">
        <v>0</v>
      </c>
      <c r="L191" s="130">
        <v>0.53360858286993984</v>
      </c>
    </row>
    <row r="192" spans="1:12" ht="15.6" customHeight="1">
      <c r="A192" s="129" t="s">
        <v>429</v>
      </c>
      <c r="B192" s="130">
        <v>14.093560091289332</v>
      </c>
      <c r="C192" s="130">
        <v>31.09271689601912</v>
      </c>
      <c r="D192" s="130">
        <v>2.3271682861954015</v>
      </c>
      <c r="E192" s="130">
        <v>40.134401895834642</v>
      </c>
      <c r="F192" s="130">
        <v>5.9505235867529285</v>
      </c>
      <c r="G192" s="130">
        <v>9.8065061718748208</v>
      </c>
      <c r="H192" s="130">
        <v>6.0597249147969423</v>
      </c>
      <c r="I192" s="130">
        <v>0</v>
      </c>
      <c r="J192" s="130">
        <v>0</v>
      </c>
      <c r="K192" s="130">
        <v>0</v>
      </c>
      <c r="L192" s="130">
        <v>1.0672171657398797</v>
      </c>
    </row>
    <row r="193" spans="1:12" ht="22.2" customHeight="1">
      <c r="A193" s="909" t="s">
        <v>1375</v>
      </c>
      <c r="B193" s="909"/>
      <c r="C193" s="909"/>
      <c r="D193" s="909"/>
      <c r="E193" s="909"/>
      <c r="F193" s="909"/>
      <c r="G193" s="909"/>
      <c r="H193" s="909"/>
      <c r="I193" s="909"/>
      <c r="J193" s="909"/>
      <c r="K193" s="909"/>
      <c r="L193" s="909"/>
    </row>
    <row r="194" spans="1:12">
      <c r="A194" s="350"/>
      <c r="B194" s="350"/>
      <c r="C194" s="350"/>
      <c r="D194" s="350"/>
      <c r="E194" s="350"/>
      <c r="F194" s="350"/>
      <c r="G194" s="350"/>
      <c r="H194" s="350"/>
      <c r="I194" s="350"/>
      <c r="J194" s="350"/>
      <c r="K194" s="350"/>
      <c r="L194" s="350"/>
    </row>
    <row r="195" spans="1:12" ht="15.6">
      <c r="A195" s="121" t="s">
        <v>435</v>
      </c>
      <c r="B195" s="121"/>
    </row>
    <row r="196" spans="1:12">
      <c r="A196" s="1024"/>
      <c r="B196" s="1025" t="s">
        <v>201</v>
      </c>
      <c r="C196" s="1026"/>
      <c r="D196" s="1027"/>
      <c r="E196" s="1025" t="s">
        <v>258</v>
      </c>
      <c r="F196" s="1027"/>
      <c r="G196" s="1025" t="s">
        <v>421</v>
      </c>
      <c r="H196" s="1027"/>
      <c r="I196" s="1025" t="s">
        <v>273</v>
      </c>
      <c r="J196" s="1027"/>
      <c r="K196" s="1025" t="s">
        <v>56</v>
      </c>
      <c r="L196" s="1027"/>
    </row>
    <row r="197" spans="1:12">
      <c r="A197" s="1024"/>
      <c r="B197" s="173" t="s">
        <v>422</v>
      </c>
      <c r="C197" s="173" t="s">
        <v>423</v>
      </c>
      <c r="D197" s="173" t="s">
        <v>424</v>
      </c>
      <c r="E197" s="173" t="s">
        <v>423</v>
      </c>
      <c r="F197" s="173" t="s">
        <v>424</v>
      </c>
      <c r="G197" s="173" t="s">
        <v>423</v>
      </c>
      <c r="H197" s="173" t="s">
        <v>424</v>
      </c>
      <c r="I197" s="173" t="s">
        <v>423</v>
      </c>
      <c r="J197" s="173" t="s">
        <v>424</v>
      </c>
      <c r="K197" s="173" t="s">
        <v>423</v>
      </c>
      <c r="L197" s="173" t="s">
        <v>424</v>
      </c>
    </row>
    <row r="198" spans="1:12">
      <c r="A198" s="129" t="s">
        <v>425</v>
      </c>
      <c r="B198" s="129">
        <v>0.36</v>
      </c>
      <c r="C198" s="129">
        <v>0.57999999999999996</v>
      </c>
      <c r="D198" s="129">
        <v>0.14000000000000001</v>
      </c>
      <c r="E198" s="129">
        <v>0.74</v>
      </c>
      <c r="F198" s="129">
        <v>0.06</v>
      </c>
      <c r="G198" s="129">
        <v>0.33</v>
      </c>
      <c r="H198" s="129">
        <v>0</v>
      </c>
      <c r="I198" s="129">
        <v>0.14000000000000001</v>
      </c>
      <c r="J198" s="129">
        <v>0.17</v>
      </c>
      <c r="K198" s="129">
        <v>0.15</v>
      </c>
      <c r="L198" s="129">
        <v>0.2</v>
      </c>
    </row>
    <row r="199" spans="1:12">
      <c r="A199" s="129" t="s">
        <v>378</v>
      </c>
      <c r="B199" s="129">
        <v>0.26</v>
      </c>
      <c r="C199" s="129">
        <v>0.31</v>
      </c>
      <c r="D199" s="129">
        <v>0.2</v>
      </c>
      <c r="E199" s="129">
        <v>0.41</v>
      </c>
      <c r="F199" s="129">
        <v>0.25</v>
      </c>
      <c r="G199" s="129">
        <v>0.11</v>
      </c>
      <c r="H199" s="129">
        <v>0.54</v>
      </c>
      <c r="I199" s="129">
        <v>0</v>
      </c>
      <c r="J199" s="129">
        <v>0.02</v>
      </c>
      <c r="K199" s="129">
        <v>0.16</v>
      </c>
      <c r="L199" s="129">
        <v>0.25</v>
      </c>
    </row>
    <row r="200" spans="1:12">
      <c r="A200" s="129" t="s">
        <v>426</v>
      </c>
      <c r="B200" s="129">
        <v>0.62</v>
      </c>
      <c r="C200" s="129">
        <v>0.89</v>
      </c>
      <c r="D200" s="129">
        <v>0.33</v>
      </c>
      <c r="E200" s="129">
        <v>1.1499999999999999</v>
      </c>
      <c r="F200" s="129">
        <v>0.32</v>
      </c>
      <c r="G200" s="129">
        <v>0.44</v>
      </c>
      <c r="H200" s="129">
        <v>0.54</v>
      </c>
      <c r="I200" s="129">
        <v>0.14000000000000001</v>
      </c>
      <c r="J200" s="129">
        <v>0.18</v>
      </c>
      <c r="K200" s="129">
        <v>0.31</v>
      </c>
      <c r="L200" s="129">
        <v>0.46</v>
      </c>
    </row>
    <row r="201" spans="1:12">
      <c r="A201" s="129" t="s">
        <v>427</v>
      </c>
      <c r="B201" s="129">
        <v>0.39</v>
      </c>
      <c r="C201" s="129">
        <v>0.35</v>
      </c>
      <c r="D201" s="129">
        <v>0.44</v>
      </c>
      <c r="E201" s="129">
        <v>0.34</v>
      </c>
      <c r="F201" s="129">
        <v>0.55000000000000004</v>
      </c>
      <c r="G201" s="129">
        <v>0.77</v>
      </c>
      <c r="H201" s="129">
        <v>2.33</v>
      </c>
      <c r="I201" s="129">
        <v>0.28999999999999998</v>
      </c>
      <c r="J201" s="129">
        <v>0</v>
      </c>
      <c r="K201" s="129">
        <v>0.12</v>
      </c>
      <c r="L201" s="129">
        <v>0.36</v>
      </c>
    </row>
    <row r="202" spans="1:12">
      <c r="A202" s="129" t="s">
        <v>375</v>
      </c>
      <c r="B202" s="129">
        <v>1.01</v>
      </c>
      <c r="C202" s="129">
        <v>1.24</v>
      </c>
      <c r="D202" s="129">
        <v>0.77</v>
      </c>
      <c r="E202" s="129">
        <v>1.49</v>
      </c>
      <c r="F202" s="129">
        <v>0.84</v>
      </c>
      <c r="G202" s="129">
        <v>0.88</v>
      </c>
      <c r="H202" s="129">
        <v>2.86</v>
      </c>
      <c r="I202" s="129">
        <v>0.43</v>
      </c>
      <c r="J202" s="129">
        <v>0.18</v>
      </c>
      <c r="K202" s="129">
        <v>0.28000000000000003</v>
      </c>
      <c r="L202" s="129">
        <v>0.82</v>
      </c>
    </row>
    <row r="203" spans="1:12">
      <c r="A203" s="129" t="s">
        <v>428</v>
      </c>
      <c r="B203" s="129">
        <v>73.349999999999994</v>
      </c>
      <c r="C203" s="129">
        <v>83.59</v>
      </c>
      <c r="D203" s="129">
        <v>62.31</v>
      </c>
      <c r="E203" s="129">
        <v>112.18</v>
      </c>
      <c r="F203" s="129">
        <v>152.78</v>
      </c>
      <c r="G203" s="129">
        <v>40.799999999999997</v>
      </c>
      <c r="H203" s="129">
        <v>0</v>
      </c>
      <c r="I203" s="129">
        <v>13.15</v>
      </c>
      <c r="J203" s="129">
        <v>7.4</v>
      </c>
      <c r="K203" s="129">
        <v>1.21</v>
      </c>
      <c r="L203" s="129">
        <v>1.93</v>
      </c>
    </row>
    <row r="204" spans="1:12" ht="13.2" customHeight="1">
      <c r="A204" s="129" t="s">
        <v>429</v>
      </c>
      <c r="B204" s="129">
        <v>12.68</v>
      </c>
      <c r="C204" s="129">
        <v>22.66</v>
      </c>
      <c r="D204" s="129">
        <v>1.94</v>
      </c>
      <c r="E204" s="129">
        <v>30.5</v>
      </c>
      <c r="F204" s="129">
        <v>3.85</v>
      </c>
      <c r="G204" s="129">
        <v>16.100000000000001</v>
      </c>
      <c r="H204" s="129">
        <v>7.7</v>
      </c>
      <c r="I204" s="129">
        <v>0</v>
      </c>
      <c r="J204" s="129">
        <v>0.03</v>
      </c>
      <c r="K204" s="129">
        <v>0</v>
      </c>
      <c r="L204" s="129">
        <v>0</v>
      </c>
    </row>
    <row r="205" spans="1:12" ht="23.4" customHeight="1">
      <c r="A205" s="909" t="s">
        <v>1375</v>
      </c>
      <c r="B205" s="909"/>
      <c r="C205" s="909"/>
      <c r="D205" s="909"/>
      <c r="E205" s="909"/>
      <c r="F205" s="909"/>
      <c r="G205" s="909"/>
      <c r="H205" s="909"/>
      <c r="I205" s="909"/>
      <c r="J205" s="909"/>
      <c r="K205" s="909"/>
      <c r="L205" s="909"/>
    </row>
    <row r="207" spans="1:12" ht="15.6">
      <c r="A207" s="121" t="s">
        <v>436</v>
      </c>
      <c r="B207" s="121"/>
    </row>
    <row r="208" spans="1:12">
      <c r="A208" s="1028"/>
      <c r="B208" s="1029" t="s">
        <v>201</v>
      </c>
      <c r="C208" s="1030"/>
      <c r="D208" s="1031"/>
      <c r="E208" s="1029" t="s">
        <v>258</v>
      </c>
      <c r="F208" s="1031"/>
      <c r="G208" s="1029" t="s">
        <v>421</v>
      </c>
      <c r="H208" s="1031"/>
      <c r="I208" s="1029" t="s">
        <v>273</v>
      </c>
      <c r="J208" s="1031"/>
      <c r="K208" s="1029" t="s">
        <v>56</v>
      </c>
      <c r="L208" s="1031"/>
    </row>
    <row r="209" spans="1:12">
      <c r="A209" s="1028"/>
      <c r="B209" s="174" t="s">
        <v>422</v>
      </c>
      <c r="C209" s="174" t="s">
        <v>423</v>
      </c>
      <c r="D209" s="174" t="s">
        <v>424</v>
      </c>
      <c r="E209" s="174" t="s">
        <v>423</v>
      </c>
      <c r="F209" s="174" t="s">
        <v>424</v>
      </c>
      <c r="G209" s="174" t="s">
        <v>423</v>
      </c>
      <c r="H209" s="174" t="s">
        <v>424</v>
      </c>
      <c r="I209" s="174" t="s">
        <v>423</v>
      </c>
      <c r="J209" s="174" t="s">
        <v>424</v>
      </c>
      <c r="K209" s="174" t="s">
        <v>423</v>
      </c>
      <c r="L209" s="174" t="s">
        <v>424</v>
      </c>
    </row>
    <row r="210" spans="1:12">
      <c r="A210" s="175" t="s">
        <v>425</v>
      </c>
      <c r="B210" s="176" vm="1">
        <v>0.45400918944125968</v>
      </c>
      <c r="C210" s="176" vm="2">
        <v>0.66672421213527211</v>
      </c>
      <c r="D210" s="176" vm="3">
        <v>0.21557659403436127</v>
      </c>
      <c r="E210" s="176">
        <v>1.326006212422552</v>
      </c>
      <c r="F210" s="176">
        <v>0.153176579710881</v>
      </c>
      <c r="G210" s="176">
        <v>1.9812374548751943</v>
      </c>
      <c r="H210" s="176">
        <v>1.132135688500111</v>
      </c>
      <c r="I210" s="176">
        <v>0.12626270597393055</v>
      </c>
      <c r="J210" s="176">
        <v>0.2735691962768495</v>
      </c>
      <c r="K210" s="176">
        <v>4.7280646228169923E-2</v>
      </c>
      <c r="L210" s="176">
        <v>0.14052858740039395</v>
      </c>
    </row>
    <row r="211" spans="1:12" ht="14.1" customHeight="1">
      <c r="A211" s="175" t="s">
        <v>378</v>
      </c>
      <c r="B211" s="176" vm="4">
        <v>0.16569865094786612</v>
      </c>
      <c r="C211" s="176" vm="5">
        <v>0.21288726657439744</v>
      </c>
      <c r="D211" s="176" vm="6">
        <v>0.11280485926829473</v>
      </c>
      <c r="E211" s="176">
        <v>0.34293264114376343</v>
      </c>
      <c r="F211" s="176">
        <v>0.17375253817950681</v>
      </c>
      <c r="G211" s="176">
        <v>1.9812374548751943</v>
      </c>
      <c r="H211" s="176">
        <v>0.56606784425005552</v>
      </c>
      <c r="I211" s="176">
        <v>0</v>
      </c>
      <c r="J211" s="176">
        <v>0</v>
      </c>
      <c r="K211" s="176">
        <v>0</v>
      </c>
      <c r="L211" s="176">
        <v>0</v>
      </c>
    </row>
    <row r="212" spans="1:12">
      <c r="A212" s="177" t="s">
        <v>426</v>
      </c>
      <c r="B212" s="176">
        <v>0.61970784038912585</v>
      </c>
      <c r="C212" s="176">
        <v>0.8796114787096696</v>
      </c>
      <c r="D212" s="176">
        <v>0.328381453302656</v>
      </c>
      <c r="E212" s="176">
        <v>1.6689388535663154</v>
      </c>
      <c r="F212" s="176">
        <v>0.32692911789038781</v>
      </c>
      <c r="G212" s="176">
        <v>3.9624749097503886</v>
      </c>
      <c r="H212" s="176">
        <v>1.6982035327501666</v>
      </c>
      <c r="I212" s="176">
        <v>0.12626270597393055</v>
      </c>
      <c r="J212" s="176">
        <v>0.2735691962768495</v>
      </c>
      <c r="K212" s="176">
        <v>4.7280646228169923E-2</v>
      </c>
      <c r="L212" s="176">
        <v>0.14052858740039395</v>
      </c>
    </row>
    <row r="213" spans="1:12">
      <c r="A213" s="175" t="s">
        <v>427</v>
      </c>
      <c r="B213" s="176" vm="7">
        <v>0.39315073430917302</v>
      </c>
      <c r="C213" s="176" vm="8">
        <v>0.52302530719755369</v>
      </c>
      <c r="D213" s="176" vm="9">
        <v>0.24757412623065642</v>
      </c>
      <c r="E213" s="176">
        <v>0.868762690897534</v>
      </c>
      <c r="F213" s="176">
        <v>0.29263585377601148</v>
      </c>
      <c r="G213" s="176">
        <v>2.8303392212502776</v>
      </c>
      <c r="H213" s="176">
        <v>0.56606784425005552</v>
      </c>
      <c r="I213" s="176">
        <v>0.16835027463190738</v>
      </c>
      <c r="J213" s="176">
        <v>4.2087568657976845E-2</v>
      </c>
      <c r="K213" s="176">
        <v>2.3640323114084962E-2</v>
      </c>
      <c r="L213" s="176">
        <v>0.20094274646972218</v>
      </c>
    </row>
    <row r="214" spans="1:12">
      <c r="A214" s="177" t="s">
        <v>375</v>
      </c>
      <c r="B214" s="176" vm="10">
        <v>1.0128585746982988</v>
      </c>
      <c r="C214" s="176" vm="11">
        <v>1.4026367859072233</v>
      </c>
      <c r="D214" s="176" vm="12">
        <v>0.57595557953331233</v>
      </c>
      <c r="E214" s="176">
        <v>2.5377015444638493</v>
      </c>
      <c r="F214" s="176">
        <v>0.61956497166639923</v>
      </c>
      <c r="G214" s="176">
        <v>6.7928141310006662</v>
      </c>
      <c r="H214" s="176">
        <v>2.2642713770002221</v>
      </c>
      <c r="I214" s="176">
        <v>0.2946129806058379</v>
      </c>
      <c r="J214" s="176">
        <v>0.31565676493482636</v>
      </c>
      <c r="K214" s="176">
        <v>7.0920969342254891E-2</v>
      </c>
      <c r="L214" s="176">
        <v>0.34147133387011613</v>
      </c>
    </row>
    <row r="215" spans="1:12">
      <c r="A215" s="175" t="s">
        <v>428</v>
      </c>
      <c r="B215" s="176" vm="13">
        <v>24.411656034012239</v>
      </c>
      <c r="C215" s="176" vm="14">
        <v>42.488669648024029</v>
      </c>
      <c r="D215" s="176" vm="15">
        <v>4.1491037299619649</v>
      </c>
      <c r="E215" s="176">
        <v>80.61203284486065</v>
      </c>
      <c r="F215" s="176">
        <v>3.9322942851151539</v>
      </c>
      <c r="G215" s="176">
        <v>148.02674127138951</v>
      </c>
      <c r="H215" s="176">
        <v>25.756086913377526</v>
      </c>
      <c r="I215" s="176">
        <v>13.846810088474383</v>
      </c>
      <c r="J215" s="176">
        <v>2.0833346485698541</v>
      </c>
      <c r="K215" s="176">
        <v>0.67374920875142141</v>
      </c>
      <c r="L215" s="176">
        <v>3.6786969468084436</v>
      </c>
    </row>
    <row r="216" spans="1:12">
      <c r="A216" s="175" t="s">
        <v>429</v>
      </c>
      <c r="B216" s="176" vm="16">
        <v>12.031563154936721</v>
      </c>
      <c r="C216" s="176" vm="17">
        <v>20.921012287902148</v>
      </c>
      <c r="D216" s="176" vm="18">
        <v>2.0673659785131702</v>
      </c>
      <c r="E216" s="176">
        <v>46.227320026179314</v>
      </c>
      <c r="F216" s="176">
        <v>3.9780186372676556</v>
      </c>
      <c r="G216" s="176">
        <v>39.624749097503887</v>
      </c>
      <c r="H216" s="176">
        <v>3.6794409876253611</v>
      </c>
      <c r="I216" s="176">
        <v>0</v>
      </c>
      <c r="J216" s="176">
        <v>0</v>
      </c>
      <c r="K216" s="176">
        <v>0</v>
      </c>
      <c r="L216" s="176">
        <v>0.1050681027292665</v>
      </c>
    </row>
    <row r="217" spans="1:12" ht="24" customHeight="1">
      <c r="A217" s="909" t="s">
        <v>1375</v>
      </c>
      <c r="B217" s="909"/>
      <c r="C217" s="909"/>
      <c r="D217" s="909"/>
      <c r="E217" s="909"/>
      <c r="F217" s="909"/>
      <c r="G217" s="909"/>
      <c r="H217" s="909"/>
      <c r="I217" s="909"/>
      <c r="J217" s="909"/>
      <c r="K217" s="909"/>
      <c r="L217" s="909"/>
    </row>
    <row r="218" spans="1:12">
      <c r="A218" s="350"/>
      <c r="B218" s="350"/>
      <c r="C218" s="350"/>
      <c r="D218" s="350"/>
      <c r="E218" s="350"/>
      <c r="F218" s="350"/>
      <c r="G218" s="350"/>
      <c r="H218" s="350"/>
      <c r="I218" s="350"/>
      <c r="J218" s="350"/>
      <c r="K218" s="350"/>
      <c r="L218" s="350"/>
    </row>
    <row r="219" spans="1:12" ht="15.6">
      <c r="A219" s="121" t="s">
        <v>437</v>
      </c>
      <c r="B219" s="121"/>
    </row>
    <row r="220" spans="1:12">
      <c r="A220" s="1032"/>
      <c r="B220" s="1025" t="s">
        <v>201</v>
      </c>
      <c r="C220" s="1026"/>
      <c r="D220" s="1027"/>
      <c r="E220" s="1025" t="s">
        <v>258</v>
      </c>
      <c r="F220" s="1027"/>
      <c r="G220" s="1025" t="s">
        <v>421</v>
      </c>
      <c r="H220" s="1027"/>
      <c r="I220" s="1025" t="s">
        <v>273</v>
      </c>
      <c r="J220" s="1027"/>
      <c r="K220" s="1025" t="s">
        <v>56</v>
      </c>
      <c r="L220" s="1027"/>
    </row>
    <row r="221" spans="1:12">
      <c r="A221" s="1032"/>
      <c r="B221" s="173" t="s">
        <v>422</v>
      </c>
      <c r="C221" s="173" t="s">
        <v>423</v>
      </c>
      <c r="D221" s="173" t="s">
        <v>424</v>
      </c>
      <c r="E221" s="173" t="s">
        <v>423</v>
      </c>
      <c r="F221" s="173" t="s">
        <v>424</v>
      </c>
      <c r="G221" s="173" t="s">
        <v>423</v>
      </c>
      <c r="H221" s="173" t="s">
        <v>424</v>
      </c>
      <c r="I221" s="173" t="s">
        <v>423</v>
      </c>
      <c r="J221" s="173" t="s">
        <v>424</v>
      </c>
      <c r="K221" s="173" t="s">
        <v>423</v>
      </c>
      <c r="L221" s="173" t="s">
        <v>424</v>
      </c>
    </row>
    <row r="222" spans="1:12">
      <c r="A222" s="129" t="s">
        <v>377</v>
      </c>
      <c r="B222" s="178">
        <v>0.42</v>
      </c>
      <c r="C222" s="178">
        <v>0.59</v>
      </c>
      <c r="D222" s="178">
        <v>0.19</v>
      </c>
      <c r="E222" s="178">
        <v>0.69</v>
      </c>
      <c r="F222" s="178">
        <v>0.09</v>
      </c>
      <c r="G222" s="178">
        <v>0.47</v>
      </c>
      <c r="H222" s="178">
        <v>0.62</v>
      </c>
      <c r="I222" s="178">
        <v>0.4</v>
      </c>
      <c r="J222" s="178">
        <v>0.34</v>
      </c>
      <c r="K222" s="178">
        <v>0.2</v>
      </c>
      <c r="L222" s="178">
        <v>0.1</v>
      </c>
    </row>
    <row r="223" spans="1:12" ht="14.7" customHeight="1">
      <c r="A223" s="129" t="s">
        <v>378</v>
      </c>
      <c r="B223" s="178">
        <v>0.28000000000000003</v>
      </c>
      <c r="C223" s="178">
        <v>0.32</v>
      </c>
      <c r="D223" s="178">
        <v>0.22</v>
      </c>
      <c r="E223" s="178">
        <v>0.42</v>
      </c>
      <c r="F223" s="178">
        <v>0.28000000000000003</v>
      </c>
      <c r="G223" s="178">
        <v>0.47</v>
      </c>
      <c r="H223" s="178">
        <v>2.16</v>
      </c>
      <c r="I223" s="178">
        <v>0</v>
      </c>
      <c r="J223" s="178">
        <v>0</v>
      </c>
      <c r="K223" s="178">
        <v>0</v>
      </c>
      <c r="L223" s="178">
        <v>0</v>
      </c>
    </row>
    <row r="224" spans="1:12">
      <c r="A224" s="136" t="s">
        <v>379</v>
      </c>
      <c r="B224" s="178">
        <v>0.7</v>
      </c>
      <c r="C224" s="178">
        <v>0.91</v>
      </c>
      <c r="D224" s="178">
        <v>0.4</v>
      </c>
      <c r="E224" s="178">
        <v>1.1100000000000001</v>
      </c>
      <c r="F224" s="178">
        <v>0.37</v>
      </c>
      <c r="G224" s="178">
        <v>0.93</v>
      </c>
      <c r="H224" s="178">
        <v>2.78</v>
      </c>
      <c r="I224" s="178">
        <v>0.4</v>
      </c>
      <c r="J224" s="178">
        <v>0.34</v>
      </c>
      <c r="K224" s="178">
        <v>0.2</v>
      </c>
      <c r="L224" s="178">
        <v>0.1</v>
      </c>
    </row>
    <row r="225" spans="1:12">
      <c r="A225" s="129" t="s">
        <v>427</v>
      </c>
      <c r="B225" s="178">
        <v>0.41</v>
      </c>
      <c r="C225" s="178">
        <v>0.45</v>
      </c>
      <c r="D225" s="178">
        <v>0.35</v>
      </c>
      <c r="E225" s="178">
        <v>0.48</v>
      </c>
      <c r="F225" s="178">
        <v>0.45</v>
      </c>
      <c r="G225" s="178">
        <v>1.05</v>
      </c>
      <c r="H225" s="178">
        <v>0.93</v>
      </c>
      <c r="I225" s="178">
        <v>0.13</v>
      </c>
      <c r="J225" s="178">
        <v>0.1</v>
      </c>
      <c r="K225" s="178">
        <v>0.18</v>
      </c>
      <c r="L225" s="178">
        <v>0.37</v>
      </c>
    </row>
    <row r="226" spans="1:12">
      <c r="A226" s="136" t="s">
        <v>375</v>
      </c>
      <c r="B226" s="178">
        <v>1.1100000000000001</v>
      </c>
      <c r="C226" s="178">
        <v>1.36</v>
      </c>
      <c r="D226" s="178">
        <v>0.75</v>
      </c>
      <c r="E226" s="178">
        <v>1.58</v>
      </c>
      <c r="F226" s="178">
        <v>0.82</v>
      </c>
      <c r="G226" s="178">
        <v>1.99</v>
      </c>
      <c r="H226" s="178">
        <v>3.7</v>
      </c>
      <c r="I226" s="178">
        <v>0.53</v>
      </c>
      <c r="J226" s="178">
        <v>0.43</v>
      </c>
      <c r="K226" s="178">
        <v>0.38</v>
      </c>
      <c r="L226" s="178">
        <v>0.47</v>
      </c>
    </row>
    <row r="227" spans="1:12">
      <c r="A227" s="129" t="s">
        <v>429</v>
      </c>
      <c r="B227" s="178">
        <v>28.39</v>
      </c>
      <c r="C227" s="178">
        <v>42.65</v>
      </c>
      <c r="D227" s="178">
        <v>7.99</v>
      </c>
      <c r="E227" s="178">
        <v>47.9</v>
      </c>
      <c r="F227" s="178">
        <v>6.48</v>
      </c>
      <c r="G227" s="178">
        <v>32.58</v>
      </c>
      <c r="H227" s="178">
        <v>24.08</v>
      </c>
      <c r="I227" s="178">
        <v>46.83</v>
      </c>
      <c r="J227" s="178">
        <v>10.02</v>
      </c>
      <c r="K227" s="178">
        <v>5.0999999999999996</v>
      </c>
      <c r="L227" s="178">
        <v>5.0999999999999996</v>
      </c>
    </row>
    <row r="228" spans="1:12">
      <c r="A228" s="129" t="s">
        <v>380</v>
      </c>
      <c r="B228" s="178">
        <v>15</v>
      </c>
      <c r="C228" s="178">
        <v>22.93</v>
      </c>
      <c r="D228" s="178">
        <v>3.65</v>
      </c>
      <c r="E228" s="178">
        <v>31.36</v>
      </c>
      <c r="F228" s="178">
        <v>5.44</v>
      </c>
      <c r="G228" s="178">
        <v>18.100000000000001</v>
      </c>
      <c r="H228" s="178">
        <v>29.64</v>
      </c>
      <c r="I228" s="178">
        <v>0</v>
      </c>
      <c r="J228" s="178">
        <v>0</v>
      </c>
      <c r="K228" s="178">
        <v>0</v>
      </c>
      <c r="L228" s="178">
        <v>0</v>
      </c>
    </row>
    <row r="229" spans="1:12" ht="22.8" customHeight="1">
      <c r="A229" s="1033" t="s">
        <v>1375</v>
      </c>
      <c r="B229" s="1033"/>
      <c r="C229" s="1033"/>
      <c r="D229" s="1033"/>
      <c r="E229" s="1033"/>
      <c r="F229" s="1033"/>
      <c r="G229" s="1033"/>
      <c r="H229" s="1033"/>
      <c r="I229" s="1033"/>
      <c r="J229" s="1033"/>
      <c r="K229" s="1033"/>
      <c r="L229" s="1033"/>
    </row>
    <row r="230" spans="1:12">
      <c r="A230" s="822"/>
      <c r="B230" s="822"/>
      <c r="C230" s="822"/>
      <c r="D230" s="822"/>
      <c r="E230" s="822"/>
    </row>
    <row r="231" spans="1:12">
      <c r="A231" s="121" t="s">
        <v>1088</v>
      </c>
      <c r="B231" s="121"/>
    </row>
    <row r="232" spans="1:12" ht="15.6">
      <c r="A232" s="1019"/>
      <c r="B232" s="1020" t="s">
        <v>439</v>
      </c>
      <c r="C232" s="1022"/>
      <c r="D232" s="1034" t="s">
        <v>440</v>
      </c>
      <c r="E232" s="1035"/>
    </row>
    <row r="233" spans="1:12">
      <c r="A233" s="1019"/>
      <c r="B233" s="605" t="s">
        <v>423</v>
      </c>
      <c r="C233" s="605" t="s">
        <v>424</v>
      </c>
      <c r="D233" s="605" t="s">
        <v>423</v>
      </c>
      <c r="E233" s="605" t="s">
        <v>424</v>
      </c>
    </row>
    <row r="234" spans="1:12" ht="27">
      <c r="A234" s="177" t="s">
        <v>441</v>
      </c>
      <c r="B234" s="130">
        <v>1.32</v>
      </c>
      <c r="C234" s="130">
        <v>0.3</v>
      </c>
      <c r="D234" s="130">
        <v>1.25</v>
      </c>
      <c r="E234" s="130">
        <v>0.3</v>
      </c>
    </row>
    <row r="235" spans="1:12" ht="27">
      <c r="A235" s="177" t="s">
        <v>442</v>
      </c>
      <c r="B235" s="130">
        <f>B234*5</f>
        <v>6.6000000000000005</v>
      </c>
      <c r="C235" s="130">
        <f>C234*5</f>
        <v>1.5</v>
      </c>
      <c r="D235" s="130">
        <f>D234*5</f>
        <v>6.25</v>
      </c>
      <c r="E235" s="130">
        <f>E234*5</f>
        <v>1.5</v>
      </c>
    </row>
    <row r="236" spans="1:12">
      <c r="F236" s="818"/>
      <c r="G236" s="818"/>
      <c r="H236" s="818"/>
    </row>
    <row r="237" spans="1:12">
      <c r="A237" s="121" t="s">
        <v>438</v>
      </c>
      <c r="B237" s="121"/>
    </row>
    <row r="238" spans="1:12" ht="15.6">
      <c r="A238" s="1019"/>
      <c r="B238" s="1020" t="s">
        <v>439</v>
      </c>
      <c r="C238" s="1022"/>
      <c r="D238" s="1034" t="s">
        <v>440</v>
      </c>
      <c r="E238" s="1035"/>
    </row>
    <row r="239" spans="1:12">
      <c r="A239" s="1019"/>
      <c r="B239" s="605" t="s">
        <v>423</v>
      </c>
      <c r="C239" s="605" t="s">
        <v>424</v>
      </c>
      <c r="D239" s="605" t="s">
        <v>423</v>
      </c>
      <c r="E239" s="605" t="s">
        <v>424</v>
      </c>
    </row>
    <row r="240" spans="1:12" ht="27">
      <c r="A240" s="177" t="s">
        <v>441</v>
      </c>
      <c r="B240" s="130">
        <v>1.494248232727994</v>
      </c>
      <c r="C240" s="130">
        <v>0.33992942886519772</v>
      </c>
      <c r="D240" s="130">
        <v>1.4573866423709165</v>
      </c>
      <c r="E240" s="130">
        <v>0.35380521272419008</v>
      </c>
    </row>
    <row r="241" spans="1:5" ht="27">
      <c r="A241" s="177" t="s">
        <v>442</v>
      </c>
      <c r="B241" s="130">
        <f>B240*5</f>
        <v>7.47124116363997</v>
      </c>
      <c r="C241" s="130">
        <f>C240*5</f>
        <v>1.6996471443259886</v>
      </c>
      <c r="D241" s="130">
        <f>D240*5</f>
        <v>7.2869332118545831</v>
      </c>
      <c r="E241" s="130">
        <f>E240*5</f>
        <v>1.7690260636209505</v>
      </c>
    </row>
    <row r="242" spans="1:5" ht="25.2" customHeight="1">
      <c r="A242" s="187"/>
      <c r="B242" s="818"/>
      <c r="C242" s="818"/>
      <c r="D242" s="818"/>
      <c r="E242" s="818"/>
    </row>
    <row r="243" spans="1:5">
      <c r="A243" s="121" t="s">
        <v>443</v>
      </c>
      <c r="B243" s="121"/>
    </row>
    <row r="244" spans="1:5" ht="15.6">
      <c r="A244" s="1019"/>
      <c r="B244" s="1020" t="s">
        <v>439</v>
      </c>
      <c r="C244" s="1022"/>
      <c r="D244" s="1034" t="s">
        <v>440</v>
      </c>
      <c r="E244" s="1035"/>
    </row>
    <row r="245" spans="1:5">
      <c r="A245" s="1019"/>
      <c r="B245" s="605" t="s">
        <v>423</v>
      </c>
      <c r="C245" s="605" t="s">
        <v>424</v>
      </c>
      <c r="D245" s="605" t="s">
        <v>423</v>
      </c>
      <c r="E245" s="605" t="s">
        <v>424</v>
      </c>
    </row>
    <row r="246" spans="1:5" ht="27">
      <c r="A246" s="177" t="s">
        <v>441</v>
      </c>
      <c r="B246" s="130">
        <v>1.2223520638596719</v>
      </c>
      <c r="C246" s="130">
        <v>0.43965073573405072</v>
      </c>
      <c r="D246" s="130">
        <v>1.2082883438326923</v>
      </c>
      <c r="E246" s="130">
        <v>0.48855054656049657</v>
      </c>
    </row>
    <row r="247" spans="1:5" ht="27">
      <c r="A247" s="177" t="s">
        <v>442</v>
      </c>
      <c r="B247" s="130">
        <f>B246*5</f>
        <v>6.1117603192983596</v>
      </c>
      <c r="C247" s="130">
        <f>C246*5</f>
        <v>2.1982536786702536</v>
      </c>
      <c r="D247" s="130">
        <f>D246*5</f>
        <v>6.041441719163462</v>
      </c>
      <c r="E247" s="130">
        <f>E246*5</f>
        <v>2.4427527328024827</v>
      </c>
    </row>
    <row r="249" spans="1:5">
      <c r="A249" s="121" t="s">
        <v>444</v>
      </c>
      <c r="B249" s="121"/>
    </row>
    <row r="250" spans="1:5" ht="15.6">
      <c r="A250" s="1024"/>
      <c r="B250" s="1025" t="s">
        <v>439</v>
      </c>
      <c r="C250" s="1027"/>
      <c r="D250" s="907" t="s">
        <v>440</v>
      </c>
      <c r="E250" s="908"/>
    </row>
    <row r="251" spans="1:5">
      <c r="A251" s="1024"/>
      <c r="B251" s="173" t="s">
        <v>423</v>
      </c>
      <c r="C251" s="173" t="s">
        <v>424</v>
      </c>
      <c r="D251" s="173" t="s">
        <v>423</v>
      </c>
      <c r="E251" s="173" t="s">
        <v>424</v>
      </c>
    </row>
    <row r="252" spans="1:5" ht="27">
      <c r="A252" s="177" t="s">
        <v>441</v>
      </c>
      <c r="B252" s="130">
        <v>1.386847501533927</v>
      </c>
      <c r="C252" s="130">
        <v>0.45607143507750958</v>
      </c>
      <c r="D252" s="130">
        <v>1.3375939999569868</v>
      </c>
      <c r="E252" s="130">
        <v>0.46370866726952847</v>
      </c>
    </row>
    <row r="253" spans="1:5" ht="27">
      <c r="A253" s="177" t="s">
        <v>442</v>
      </c>
      <c r="B253" s="130">
        <v>6.93</v>
      </c>
      <c r="C253" s="130">
        <v>2.2799999999999998</v>
      </c>
      <c r="D253" s="130">
        <v>6.69</v>
      </c>
      <c r="E253" s="130">
        <v>2.3199999999999998</v>
      </c>
    </row>
    <row r="255" spans="1:5">
      <c r="A255" s="121" t="s">
        <v>445</v>
      </c>
      <c r="B255" s="121"/>
    </row>
    <row r="256" spans="1:5" ht="15.6">
      <c r="A256" s="1024"/>
      <c r="B256" s="1025" t="s">
        <v>439</v>
      </c>
      <c r="C256" s="1027"/>
      <c r="D256" s="907" t="s">
        <v>440</v>
      </c>
      <c r="E256" s="908"/>
    </row>
    <row r="257" spans="1:6">
      <c r="A257" s="1024"/>
      <c r="B257" s="173" t="s">
        <v>423</v>
      </c>
      <c r="C257" s="173" t="s">
        <v>424</v>
      </c>
      <c r="D257" s="173" t="s">
        <v>423</v>
      </c>
      <c r="E257" s="173" t="s">
        <v>424</v>
      </c>
    </row>
    <row r="258" spans="1:6" ht="27">
      <c r="A258" s="177" t="s">
        <v>441</v>
      </c>
      <c r="B258" s="130">
        <v>1.3</v>
      </c>
      <c r="C258" s="129">
        <v>0.93</v>
      </c>
      <c r="D258" s="129">
        <v>1.24</v>
      </c>
      <c r="E258" s="129">
        <v>0.77</v>
      </c>
    </row>
    <row r="259" spans="1:6" ht="27">
      <c r="A259" s="177" t="s">
        <v>442</v>
      </c>
      <c r="B259" s="130">
        <v>6.5000000000000009</v>
      </c>
      <c r="C259" s="130">
        <v>4.6500000000000004</v>
      </c>
      <c r="D259" s="130">
        <v>6.2</v>
      </c>
      <c r="E259" s="130">
        <v>3.8500000000000005</v>
      </c>
    </row>
    <row r="260" spans="1:6">
      <c r="F260" s="188"/>
    </row>
    <row r="261" spans="1:6">
      <c r="A261" s="121" t="s">
        <v>446</v>
      </c>
      <c r="B261" s="121"/>
    </row>
    <row r="262" spans="1:6" ht="15.6">
      <c r="A262" s="1028"/>
      <c r="B262" s="1025" t="s">
        <v>439</v>
      </c>
      <c r="C262" s="1027"/>
      <c r="D262" s="907" t="s">
        <v>440</v>
      </c>
      <c r="E262" s="908"/>
    </row>
    <row r="263" spans="1:6">
      <c r="A263" s="1028"/>
      <c r="B263" s="173" t="s">
        <v>423</v>
      </c>
      <c r="C263" s="173" t="s">
        <v>424</v>
      </c>
      <c r="D263" s="174" t="s">
        <v>423</v>
      </c>
      <c r="E263" s="174" t="s">
        <v>424</v>
      </c>
    </row>
    <row r="264" spans="1:6" ht="27">
      <c r="A264" s="177" t="s">
        <v>441</v>
      </c>
      <c r="B264" s="177">
        <v>1.42</v>
      </c>
      <c r="C264" s="177">
        <v>0.55000000000000004</v>
      </c>
      <c r="D264" s="176" vm="19">
        <v>1.4026367859072233</v>
      </c>
      <c r="E264" s="176" vm="20">
        <v>0.57595557953331233</v>
      </c>
    </row>
    <row r="265" spans="1:6" ht="27">
      <c r="A265" s="177" t="s">
        <v>442</v>
      </c>
      <c r="B265" s="130">
        <v>7.1</v>
      </c>
      <c r="C265" s="130">
        <v>2.7500000000000004</v>
      </c>
      <c r="D265" s="130">
        <v>7.0131839295361162</v>
      </c>
      <c r="E265" s="130">
        <v>2.8797778976665618</v>
      </c>
    </row>
    <row r="266" spans="1:6" ht="14.4" customHeight="1">
      <c r="A266" s="188"/>
      <c r="B266" s="188"/>
      <c r="C266" s="188"/>
      <c r="D266" s="188"/>
      <c r="E266" s="188"/>
      <c r="F266" s="822"/>
    </row>
    <row r="267" spans="1:6" ht="14.4" customHeight="1">
      <c r="A267" s="121" t="s">
        <v>447</v>
      </c>
      <c r="B267" s="121"/>
      <c r="F267" s="822"/>
    </row>
    <row r="268" spans="1:6" ht="15.6">
      <c r="A268" s="1032"/>
      <c r="B268" s="1025" t="s">
        <v>439</v>
      </c>
      <c r="C268" s="1027"/>
      <c r="D268" s="907" t="s">
        <v>440</v>
      </c>
      <c r="E268" s="908"/>
    </row>
    <row r="269" spans="1:6">
      <c r="A269" s="1032"/>
      <c r="B269" s="173" t="s">
        <v>423</v>
      </c>
      <c r="C269" s="173" t="s">
        <v>424</v>
      </c>
      <c r="D269" s="173" t="s">
        <v>423</v>
      </c>
      <c r="E269" s="173" t="s">
        <v>424</v>
      </c>
    </row>
    <row r="270" spans="1:6" ht="26.4">
      <c r="A270" s="136" t="s">
        <v>441</v>
      </c>
      <c r="B270" s="136">
        <v>1.43</v>
      </c>
      <c r="C270" s="136">
        <v>1.1299999999999999</v>
      </c>
      <c r="D270" s="178">
        <v>1.36</v>
      </c>
      <c r="E270" s="178">
        <v>0.75131554851433235</v>
      </c>
    </row>
    <row r="271" spans="1:6" ht="27">
      <c r="A271" s="177" t="s">
        <v>442</v>
      </c>
      <c r="B271" s="129">
        <v>7.1499999999999995</v>
      </c>
      <c r="C271" s="129">
        <v>5.6499999999999995</v>
      </c>
      <c r="D271" s="129">
        <v>6.8</v>
      </c>
      <c r="E271" s="130">
        <v>3.756577742571662</v>
      </c>
    </row>
    <row r="272" spans="1:6" ht="18" customHeight="1">
      <c r="A272" s="1033" t="s">
        <v>448</v>
      </c>
      <c r="B272" s="1033"/>
      <c r="C272" s="1033"/>
      <c r="D272" s="1033"/>
      <c r="E272" s="1033"/>
    </row>
    <row r="273" spans="1:5" ht="26.55" customHeight="1">
      <c r="A273" s="1036" t="s">
        <v>449</v>
      </c>
      <c r="B273" s="1036"/>
      <c r="C273" s="1036"/>
      <c r="D273" s="1036"/>
      <c r="E273" s="1036"/>
    </row>
  </sheetData>
  <sheetProtection algorithmName="SHA-512" hashValue="Yn3eB3PjwWT8YAnC/rhYx4qP0piDFIT/gAH/mZcLwzF7fQMiSm6HbV/H2iMb9VlQPWHafkYt9YsOKO2/F3NRcQ==" saltValue="5/FpRuZun730IDFdmFVr4w==" spinCount="100000" sheet="1" objects="1" scenarios="1"/>
  <mergeCells count="127">
    <mergeCell ref="A268:A269"/>
    <mergeCell ref="B268:C268"/>
    <mergeCell ref="D268:E268"/>
    <mergeCell ref="A272:E272"/>
    <mergeCell ref="A273:E273"/>
    <mergeCell ref="A256:A257"/>
    <mergeCell ref="B256:C256"/>
    <mergeCell ref="D256:E256"/>
    <mergeCell ref="A262:A263"/>
    <mergeCell ref="B262:C262"/>
    <mergeCell ref="A229:L229"/>
    <mergeCell ref="A232:A233"/>
    <mergeCell ref="B232:C232"/>
    <mergeCell ref="D232:E232"/>
    <mergeCell ref="A238:A239"/>
    <mergeCell ref="B238:C238"/>
    <mergeCell ref="D238:E238"/>
    <mergeCell ref="D262:E262"/>
    <mergeCell ref="A244:A245"/>
    <mergeCell ref="B244:C244"/>
    <mergeCell ref="D244:E244"/>
    <mergeCell ref="A250:A251"/>
    <mergeCell ref="B250:C250"/>
    <mergeCell ref="D250:E250"/>
    <mergeCell ref="A205:L205"/>
    <mergeCell ref="A208:A209"/>
    <mergeCell ref="B208:D208"/>
    <mergeCell ref="E208:F208"/>
    <mergeCell ref="G208:H208"/>
    <mergeCell ref="I208:J208"/>
    <mergeCell ref="K208:L208"/>
    <mergeCell ref="A217:L217"/>
    <mergeCell ref="A220:A221"/>
    <mergeCell ref="B220:D220"/>
    <mergeCell ref="E220:F220"/>
    <mergeCell ref="G220:H220"/>
    <mergeCell ref="I220:J220"/>
    <mergeCell ref="K220:L220"/>
    <mergeCell ref="A181:L181"/>
    <mergeCell ref="A184:A185"/>
    <mergeCell ref="B184:D184"/>
    <mergeCell ref="E184:F184"/>
    <mergeCell ref="G184:H184"/>
    <mergeCell ref="I184:J184"/>
    <mergeCell ref="K184:L184"/>
    <mergeCell ref="A193:L193"/>
    <mergeCell ref="A196:A197"/>
    <mergeCell ref="B196:D196"/>
    <mergeCell ref="E196:F196"/>
    <mergeCell ref="G196:H196"/>
    <mergeCell ref="I196:J196"/>
    <mergeCell ref="K196:L196"/>
    <mergeCell ref="A157:L157"/>
    <mergeCell ref="A160:A161"/>
    <mergeCell ref="B160:D160"/>
    <mergeCell ref="E160:F160"/>
    <mergeCell ref="G160:H160"/>
    <mergeCell ref="I160:J160"/>
    <mergeCell ref="K160:L160"/>
    <mergeCell ref="A169:L169"/>
    <mergeCell ref="A172:A173"/>
    <mergeCell ref="B172:D172"/>
    <mergeCell ref="E172:F172"/>
    <mergeCell ref="G172:H172"/>
    <mergeCell ref="I172:J172"/>
    <mergeCell ref="K172:L172"/>
    <mergeCell ref="A133:L133"/>
    <mergeCell ref="A136:A137"/>
    <mergeCell ref="B136:D136"/>
    <mergeCell ref="E136:F136"/>
    <mergeCell ref="G136:H136"/>
    <mergeCell ref="I136:J136"/>
    <mergeCell ref="K136:L136"/>
    <mergeCell ref="A145:L145"/>
    <mergeCell ref="A148:A149"/>
    <mergeCell ref="B148:D148"/>
    <mergeCell ref="E148:F148"/>
    <mergeCell ref="G148:H148"/>
    <mergeCell ref="I148:J148"/>
    <mergeCell ref="K148:L148"/>
    <mergeCell ref="I112:J112"/>
    <mergeCell ref="K112:L112"/>
    <mergeCell ref="A121:L121"/>
    <mergeCell ref="A124:A125"/>
    <mergeCell ref="B124:D124"/>
    <mergeCell ref="E124:F124"/>
    <mergeCell ref="G124:H124"/>
    <mergeCell ref="I124:J124"/>
    <mergeCell ref="K124:L124"/>
    <mergeCell ref="A98:G98"/>
    <mergeCell ref="A99:G99"/>
    <mergeCell ref="A100:G100"/>
    <mergeCell ref="A107:F107"/>
    <mergeCell ref="A108:G108"/>
    <mergeCell ref="A109:G109"/>
    <mergeCell ref="A112:A113"/>
    <mergeCell ref="B112:D112"/>
    <mergeCell ref="E112:F112"/>
    <mergeCell ref="G112:H112"/>
    <mergeCell ref="A60:H61"/>
    <mergeCell ref="A63:E63"/>
    <mergeCell ref="A69:F69"/>
    <mergeCell ref="A70:E70"/>
    <mergeCell ref="A71:F71"/>
    <mergeCell ref="A77:F77"/>
    <mergeCell ref="A88:G88"/>
    <mergeCell ref="A89:G89"/>
    <mergeCell ref="A90:G90"/>
    <mergeCell ref="A52:E52"/>
    <mergeCell ref="A58:H58"/>
    <mergeCell ref="A28:H28"/>
    <mergeCell ref="A30:H30"/>
    <mergeCell ref="A31:G31"/>
    <mergeCell ref="A43:G43"/>
    <mergeCell ref="A44:G44"/>
    <mergeCell ref="A59:G59"/>
    <mergeCell ref="A29:H29"/>
    <mergeCell ref="A45:G45"/>
    <mergeCell ref="A22:H22"/>
    <mergeCell ref="A23:G23"/>
    <mergeCell ref="A24:H24"/>
    <mergeCell ref="A25:H25"/>
    <mergeCell ref="A26:G26"/>
    <mergeCell ref="A27:H27"/>
    <mergeCell ref="A46:G46"/>
    <mergeCell ref="A47:G47"/>
    <mergeCell ref="A48:G48"/>
  </mergeCells>
  <conditionalFormatting sqref="B114:B120">
    <cfRule type="containsBlanks" dxfId="3" priority="4">
      <formula>LEN(TRIM(B114))=0</formula>
    </cfRule>
  </conditionalFormatting>
  <conditionalFormatting sqref="B126:B132">
    <cfRule type="containsBlanks" dxfId="2" priority="2">
      <formula>LEN(TRIM(B126))=0</formula>
    </cfRule>
    <cfRule type="containsBlanks" dxfId="1" priority="3">
      <formula>LEN(TRIM(B126))=0</formula>
    </cfRule>
  </conditionalFormatting>
  <conditionalFormatting sqref="B234:E235">
    <cfRule type="containsBlanks" dxfId="0" priority="1">
      <formula>LEN(TRIM(B234))=0</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DC19D8A4FEFF6499A627B312F26EA7C" ma:contentTypeVersion="13" ma:contentTypeDescription="Create a new document." ma:contentTypeScope="" ma:versionID="9ca4ef7c191771836862959e1f8b139e">
  <xsd:schema xmlns:xsd="http://www.w3.org/2001/XMLSchema" xmlns:xs="http://www.w3.org/2001/XMLSchema" xmlns:p="http://schemas.microsoft.com/office/2006/metadata/properties" xmlns:ns3="a29f0a48-235b-436d-b86e-457b646f8f86" xmlns:ns4="3cc3fd77-aeed-4d28-9e57-1df255d2ff26" targetNamespace="http://schemas.microsoft.com/office/2006/metadata/properties" ma:root="true" ma:fieldsID="1c0512c3afc7329948463537203c6cc6" ns3:_="" ns4:_="">
    <xsd:import namespace="a29f0a48-235b-436d-b86e-457b646f8f86"/>
    <xsd:import namespace="3cc3fd77-aeed-4d28-9e57-1df255d2ff2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f0a48-235b-436d-b86e-457b646f8f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c3fd77-aeed-4d28-9e57-1df255d2ff2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84FEB8-2BC8-4F11-B56F-1BC80180182D}">
  <ds:schemaRefs>
    <ds:schemaRef ds:uri="http://schemas.microsoft.com/office/2006/metadata/properties"/>
    <ds:schemaRef ds:uri="http://schemas.microsoft.com/office/infopath/2007/PartnerControls"/>
    <ds:schemaRef ds:uri="http://schemas.microsoft.com/office/2006/documentManagement/types"/>
    <ds:schemaRef ds:uri="http://purl.org/dc/dcmitype/"/>
    <ds:schemaRef ds:uri="a29f0a48-235b-436d-b86e-457b646f8f86"/>
    <ds:schemaRef ds:uri="http://schemas.openxmlformats.org/package/2006/metadata/core-properties"/>
    <ds:schemaRef ds:uri="http://purl.org/dc/terms/"/>
    <ds:schemaRef ds:uri="3cc3fd77-aeed-4d28-9e57-1df255d2ff26"/>
    <ds:schemaRef ds:uri="http://www.w3.org/XML/1998/namespace"/>
    <ds:schemaRef ds:uri="http://purl.org/dc/elements/1.1/"/>
  </ds:schemaRefs>
</ds:datastoreItem>
</file>

<file path=customXml/itemProps2.xml><?xml version="1.0" encoding="utf-8"?>
<ds:datastoreItem xmlns:ds="http://schemas.openxmlformats.org/officeDocument/2006/customXml" ds:itemID="{1EC89292-B1FA-4207-9904-AD36449F1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f0a48-235b-436d-b86e-457b646f8f86"/>
    <ds:schemaRef ds:uri="3cc3fd77-aeed-4d28-9e57-1df255d2ff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64AB35-CD00-4658-8C38-83FDE26BD1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Cover Page</vt:lpstr>
      <vt:lpstr>Policies &amp; Commitments</vt:lpstr>
      <vt:lpstr>Air Quality</vt:lpstr>
      <vt:lpstr>Biodiversity &amp; Reclamation</vt:lpstr>
      <vt:lpstr>Climate Change</vt:lpstr>
      <vt:lpstr>Responsible Production &amp; Waste</vt:lpstr>
      <vt:lpstr>Tailings</vt:lpstr>
      <vt:lpstr>Water Stewardship</vt:lpstr>
      <vt:lpstr>Health &amp; Safety</vt:lpstr>
      <vt:lpstr>Workforce</vt:lpstr>
      <vt:lpstr>Communities</vt:lpstr>
      <vt:lpstr>Indigenous Peoples</vt:lpstr>
      <vt:lpstr>Economic Performance &amp; Contribu</vt:lpstr>
      <vt:lpstr>Tax</vt:lpstr>
      <vt:lpstr>Restatements</vt:lpstr>
      <vt:lpstr>Workforce!_ftn1</vt:lpstr>
      <vt:lpstr>Workforce!_ftnref1</vt:lpstr>
    </vt:vector>
  </TitlesOfParts>
  <Manager/>
  <Company>Teck Resources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Paterson  VANM</dc:creator>
  <cp:keywords/>
  <dc:description/>
  <cp:lastModifiedBy>Allie Price</cp:lastModifiedBy>
  <cp:revision/>
  <dcterms:created xsi:type="dcterms:W3CDTF">2017-03-14T22:15:21Z</dcterms:created>
  <dcterms:modified xsi:type="dcterms:W3CDTF">2023-05-05T23:02:25Z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0x010100EDC19D8A4FEFF6499A627B312F26EA7C</vt:lpwstr>
  </property>
  <property fmtid="{D5CDD505-2E9C-101B-9397-08002B2CF9AE}" pid="3" name="CWRMItemRecordClassification">
    <vt:lpwstr>130</vt:lpwstr>
  </property>
  <property fmtid="{D5CDD505-2E9C-101B-9397-08002B2CF9AE}" pid="4" name="_dlc_DocIdItemGuid">
    <vt:lpwstr>9ffdb8f9-d5aa-43a4-839d-3a1c89ca6d76</vt:lpwstr>
  </property>
  <property fmtid="{D5CDD505-2E9C-101B-9397-08002B2CF9AE}" pid="5" name="TeckActivity">
    <vt:lpwstr>81</vt:lpwstr>
  </property>
  <property fmtid="{D5CDD505-2E9C-101B-9397-08002B2CF9AE}" pid="6" name="TeckOrgUnitOwning">
    <vt:lpwstr>8</vt:lpwstr>
  </property>
  <property fmtid="{D5CDD505-2E9C-101B-9397-08002B2CF9AE}" pid="7" name="TeckCorpAffrsLanguage">
    <vt:lpwstr/>
  </property>
  <property fmtid="{D5CDD505-2E9C-101B-9397-08002B2CF9AE}" pid="8" name="TeckContentPeriod">
    <vt:lpwstr/>
  </property>
  <property fmtid="{D5CDD505-2E9C-101B-9397-08002B2CF9AE}" pid="9" name="TaxKeyword">
    <vt:lpwstr/>
  </property>
  <property fmtid="{D5CDD505-2E9C-101B-9397-08002B2CF9AE}" pid="10" name="TeckCorpAffrsLocation">
    <vt:lpwstr/>
  </property>
  <property fmtid="{D5CDD505-2E9C-101B-9397-08002B2CF9AE}" pid="11" name="TeckCorpAffrsEvent">
    <vt:lpwstr/>
  </property>
  <property fmtid="{D5CDD505-2E9C-101B-9397-08002B2CF9AE}" pid="12" name="TeckCorpAffrsDocType">
    <vt:lpwstr/>
  </property>
  <property fmtid="{D5CDD505-2E9C-101B-9397-08002B2CF9AE}" pid="13" name="TeckCorpAffrsVendor">
    <vt:lpwstr/>
  </property>
</Properties>
</file>