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teckresources-my.sharepoint.com/personal/nishadi_liyanage_teck_com/Documents/Nishadi/Data/2021/SR21_Final_Data/"/>
    </mc:Choice>
  </mc:AlternateContent>
  <xr:revisionPtr revIDLastSave="13" documentId="8_{69D5B072-2520-4FB0-9AA8-47430A3CB450}" xr6:coauthVersionLast="47" xr6:coauthVersionMax="47" xr10:uidLastSave="{D26D6640-AF56-4788-8205-8DB8BA7659A7}"/>
  <bookViews>
    <workbookView xWindow="-28920" yWindow="-120" windowWidth="29040" windowHeight="15840" tabRatio="823" xr2:uid="{00000000-000D-0000-FFFF-FFFF00000000}"/>
  </bookViews>
  <sheets>
    <sheet name="Cover Page" sheetId="18" r:id="rId1"/>
    <sheet name="Policies &amp; Commitments" sheetId="27" r:id="rId2"/>
    <sheet name="Climate Change" sheetId="33" r:id="rId3"/>
    <sheet name="Air Quality" sheetId="31" r:id="rId4"/>
    <sheet name="Water Stewardship" sheetId="23" r:id="rId5"/>
    <sheet name="Biodiversity &amp; Reclamation" sheetId="34" r:id="rId6"/>
    <sheet name="Responsible Production &amp; Waste" sheetId="24" r:id="rId7"/>
    <sheet name="Health &amp; Safety" sheetId="6" r:id="rId8"/>
    <sheet name="Workforce" sheetId="29" r:id="rId9"/>
    <sheet name="Indigenous Peoples" sheetId="12" r:id="rId10"/>
    <sheet name="Communities" sheetId="30" r:id="rId11"/>
    <sheet name="Economic Performance &amp; Contribu" sheetId="9" r:id="rId12"/>
    <sheet name="Tax" sheetId="21" r:id="rId13"/>
  </sheets>
  <definedNames>
    <definedName name="_ftn1" localSheetId="8">Workforce!$A$195</definedName>
    <definedName name="_ftnref1" localSheetId="8">Workforce!$A$156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24" l="1"/>
  <c r="D25" i="24"/>
  <c r="B25" i="24"/>
  <c r="I25" i="29" l="1"/>
  <c r="J25" i="29"/>
  <c r="G25" i="29"/>
  <c r="H25" i="29"/>
  <c r="F25" i="29"/>
  <c r="E25" i="29"/>
  <c r="D25" i="29"/>
  <c r="C25" i="29"/>
  <c r="B25" i="29"/>
  <c r="G48" i="29"/>
  <c r="B206" i="9"/>
  <c r="B154" i="9"/>
  <c r="J33" i="9"/>
  <c r="K18" i="9"/>
  <c r="J18" i="9"/>
  <c r="J19" i="9"/>
  <c r="K19" i="9" s="1"/>
  <c r="J20" i="9"/>
  <c r="K20" i="9" s="1"/>
  <c r="J15" i="9"/>
  <c r="K15" i="9" s="1"/>
  <c r="K21" i="9" s="1"/>
  <c r="J16" i="9"/>
  <c r="K16" i="9" s="1"/>
  <c r="J17" i="9"/>
  <c r="K17" i="9" s="1"/>
  <c r="J52" i="9"/>
  <c r="J51" i="9"/>
  <c r="C20" i="34" l="1"/>
  <c r="H107" i="31" l="1"/>
  <c r="F107" i="31"/>
  <c r="E107" i="31"/>
  <c r="D107" i="31"/>
  <c r="C107" i="31"/>
  <c r="G106" i="31"/>
  <c r="G107" i="31" s="1"/>
  <c r="H90" i="31"/>
  <c r="G90" i="31"/>
  <c r="F90" i="31"/>
  <c r="E90" i="31"/>
  <c r="D90" i="31"/>
  <c r="C90" i="31"/>
  <c r="H73" i="31"/>
  <c r="G73" i="31"/>
  <c r="F73" i="31"/>
  <c r="E73" i="31"/>
  <c r="D73" i="31"/>
  <c r="C73" i="31"/>
  <c r="H56" i="31"/>
  <c r="G56" i="31"/>
  <c r="F56" i="31"/>
  <c r="E56" i="31"/>
  <c r="D56" i="31"/>
  <c r="C56" i="31"/>
  <c r="I74" i="21"/>
  <c r="I75" i="21"/>
  <c r="I76" i="21"/>
  <c r="I77" i="21"/>
  <c r="I78" i="21"/>
  <c r="I79" i="21"/>
  <c r="I80" i="21"/>
  <c r="I81" i="21"/>
  <c r="I82" i="21"/>
  <c r="I73" i="21"/>
  <c r="D83" i="21"/>
  <c r="D84" i="21" s="1"/>
  <c r="E83" i="21"/>
  <c r="E84" i="21" s="1"/>
  <c r="F83" i="21"/>
  <c r="F84" i="21" s="1"/>
  <c r="G83" i="21"/>
  <c r="G84" i="21" s="1"/>
  <c r="H83" i="21"/>
  <c r="H84" i="21" s="1"/>
  <c r="C83" i="21"/>
  <c r="I71" i="21"/>
  <c r="I83" i="21" l="1"/>
  <c r="I84" i="21" s="1"/>
  <c r="C84" i="21"/>
  <c r="F110" i="21"/>
  <c r="F117" i="21" s="1"/>
  <c r="C110" i="21"/>
  <c r="C117" i="21" s="1"/>
  <c r="D110" i="21"/>
  <c r="D117" i="21" s="1"/>
  <c r="E110" i="21"/>
  <c r="E117" i="21" s="1"/>
  <c r="K34" i="21" l="1"/>
  <c r="J34" i="21"/>
  <c r="I34" i="21"/>
  <c r="H34" i="21"/>
  <c r="F34" i="21"/>
  <c r="E34" i="21"/>
  <c r="C34" i="21"/>
  <c r="D34" i="21"/>
  <c r="G34" i="21"/>
  <c r="B34" i="21"/>
  <c r="B208" i="6" l="1"/>
  <c r="E208" i="6"/>
  <c r="D208" i="6"/>
  <c r="C208" i="6"/>
  <c r="B134" i="9" l="1"/>
  <c r="D21" i="30"/>
  <c r="C21" i="30"/>
  <c r="I185" i="29"/>
  <c r="E185" i="29"/>
  <c r="I184" i="29"/>
  <c r="E184" i="29"/>
  <c r="G163" i="29"/>
  <c r="F163" i="29"/>
  <c r="E163" i="29"/>
  <c r="D163" i="29"/>
  <c r="E132" i="29"/>
  <c r="D132" i="29"/>
  <c r="C132" i="29"/>
  <c r="F131" i="29"/>
  <c r="F130" i="29"/>
  <c r="F129" i="29"/>
  <c r="F128" i="29"/>
  <c r="E127" i="29"/>
  <c r="D127" i="29"/>
  <c r="C127" i="29"/>
  <c r="F126" i="29"/>
  <c r="F125" i="29"/>
  <c r="F124" i="29"/>
  <c r="F123" i="29"/>
  <c r="F122" i="29"/>
  <c r="F117" i="29"/>
  <c r="E117" i="29"/>
  <c r="D117" i="29"/>
  <c r="C117" i="29"/>
  <c r="F111" i="29"/>
  <c r="E111" i="29"/>
  <c r="D111" i="29"/>
  <c r="C111" i="29"/>
  <c r="J82" i="29"/>
  <c r="I82" i="29"/>
  <c r="K82" i="29" s="1"/>
  <c r="G82" i="29"/>
  <c r="F82" i="29"/>
  <c r="H82" i="29" s="1"/>
  <c r="K81" i="29"/>
  <c r="H81" i="29"/>
  <c r="K80" i="29"/>
  <c r="H80" i="29"/>
  <c r="I59" i="29"/>
  <c r="H59" i="29"/>
  <c r="F59" i="29"/>
  <c r="E59" i="29"/>
  <c r="J58" i="29"/>
  <c r="G58" i="29"/>
  <c r="J57" i="29"/>
  <c r="G57" i="29"/>
  <c r="J56" i="29"/>
  <c r="G56" i="29"/>
  <c r="J55" i="29"/>
  <c r="G55" i="29"/>
  <c r="J54" i="29"/>
  <c r="G54" i="29"/>
  <c r="J53" i="29"/>
  <c r="G53" i="29"/>
  <c r="J52" i="29"/>
  <c r="G52" i="29"/>
  <c r="J51" i="29"/>
  <c r="G51" i="29"/>
  <c r="J50" i="29"/>
  <c r="G50" i="29"/>
  <c r="J49" i="29"/>
  <c r="G49" i="29"/>
  <c r="J48" i="29"/>
  <c r="J43" i="29"/>
  <c r="I43" i="29"/>
  <c r="K43" i="29" s="1"/>
  <c r="G43" i="29"/>
  <c r="F43" i="29"/>
  <c r="H43" i="29" s="1"/>
  <c r="K42" i="29"/>
  <c r="H42" i="29"/>
  <c r="K41" i="29"/>
  <c r="H41" i="29"/>
  <c r="D36" i="29"/>
  <c r="C36" i="29"/>
  <c r="P25" i="29"/>
  <c r="O25" i="29"/>
  <c r="N25" i="29"/>
  <c r="M25" i="29"/>
  <c r="K25" i="29"/>
  <c r="G59" i="29" l="1"/>
  <c r="C133" i="29"/>
  <c r="J59" i="29"/>
  <c r="D133" i="29"/>
  <c r="E133" i="29"/>
  <c r="F127" i="29"/>
  <c r="F132" i="29"/>
  <c r="B188" i="9"/>
  <c r="F133" i="29" l="1"/>
  <c r="F65" i="24"/>
  <c r="E64" i="24"/>
  <c r="E60" i="24"/>
  <c r="E65" i="24" l="1"/>
  <c r="I21" i="9"/>
  <c r="H21" i="9"/>
  <c r="G21" i="9"/>
  <c r="F21" i="9"/>
  <c r="E21" i="9"/>
  <c r="D21" i="9"/>
  <c r="C21" i="9"/>
  <c r="B21" i="9"/>
  <c r="J21" i="9" l="1"/>
  <c r="C154" i="9"/>
  <c r="D154" i="9"/>
  <c r="E214" i="6" l="1"/>
  <c r="D214" i="6"/>
  <c r="C214" i="6"/>
  <c r="B214" i="6"/>
  <c r="E134" i="9" l="1"/>
  <c r="F134" i="9"/>
  <c r="G134" i="9"/>
  <c r="H134" i="9"/>
  <c r="D134" i="9"/>
  <c r="C93" i="6" l="1"/>
  <c r="C206" i="9"/>
  <c r="G201" i="9" l="1"/>
  <c r="H201" i="9"/>
  <c r="H188" i="9"/>
  <c r="G188" i="9"/>
  <c r="F188" i="9"/>
  <c r="E188" i="9"/>
  <c r="D188" i="9"/>
  <c r="D65" i="6" l="1"/>
  <c r="D54" i="6"/>
  <c r="F54" i="6"/>
  <c r="G54" i="6"/>
  <c r="H54" i="6"/>
  <c r="J34" i="9"/>
  <c r="K34" i="9" s="1"/>
  <c r="J35" i="9"/>
  <c r="K35" i="9" s="1"/>
  <c r="K36" i="9"/>
  <c r="J37" i="9"/>
  <c r="K37" i="9" s="1"/>
  <c r="J38" i="9"/>
  <c r="K38" i="9" s="1"/>
  <c r="K33" i="9"/>
  <c r="J56" i="9"/>
  <c r="J55" i="9"/>
  <c r="J54" i="9"/>
  <c r="J53" i="9"/>
  <c r="K39" i="9" l="1"/>
  <c r="J39" i="9"/>
  <c r="I39" i="9"/>
  <c r="H39" i="9"/>
  <c r="G39" i="9"/>
  <c r="F39" i="9"/>
  <c r="E39" i="9"/>
  <c r="D39" i="9"/>
  <c r="C39" i="9"/>
  <c r="B39" i="9"/>
  <c r="C57" i="9"/>
  <c r="B57" i="9"/>
  <c r="K57" i="9"/>
  <c r="I57" i="9"/>
  <c r="H57" i="9"/>
  <c r="G57" i="9"/>
  <c r="F57" i="9"/>
  <c r="E57" i="9"/>
  <c r="D57" i="9"/>
  <c r="C188" i="9" l="1"/>
  <c r="J93" i="9" l="1"/>
  <c r="I93" i="9"/>
  <c r="H93" i="9"/>
  <c r="G93" i="9"/>
  <c r="F93" i="9"/>
  <c r="E93" i="9"/>
  <c r="D93" i="9"/>
  <c r="C93" i="9"/>
  <c r="B93" i="9"/>
  <c r="J57" i="9"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cgysqlp06 BIOlapStore EHSC"/>
    <s v="{[Monthly Calendar].[Monthly Calendar].[Year].&amp;[2017]}"/>
    <s v="[Measures].[YTD LTI Frequency]"/>
    <s v="#,##0.00;-#,##0.00"/>
    <s v="[Measures].[Employee YTD LTI Frequency]"/>
    <s v="[Measures].[Contractor YTD LTI Frequency]"/>
    <s v="[Measures].[YTD Disabling Injury Frequency]"/>
    <s v="[Measures].[Employee YTD Disabling Injury Frequency]"/>
    <s v="[Measures].[Contractor YTD Disabling Injury Frequency]"/>
    <s v="[Measures].[YTD MA Frequency]"/>
    <s v="[Measures].[Employee YTD MA Frequency]"/>
    <s v="[Measures].[Contractor YTD MA Frequency]"/>
    <s v="[Measures].[YTD TRI Frequency]"/>
    <s v="[Measures].[Employee YTD TRI Frequency]"/>
    <s v="[Measures].[Contractor YTD TRI Frequency]"/>
    <s v="[Measures].[YTD Severity]"/>
    <s v="#,###0.00;-#,##0.00"/>
    <s v="[Measures].[Employee YTD Severity]"/>
    <s v="[Measures].[Contractor YTD Severity]"/>
    <s v="[Measures].[YTD Disabling Injury Severity]"/>
    <s v="[Measures].[Employee YTD Disabling Injury Severity]"/>
    <s v="[Measures].[Contractor YTD Disabling Injury Severity]"/>
  </metadataStrings>
  <mdxMetadata count="20">
    <mdx n="0" f="v">
      <t c="2" si="3">
        <n x="1" s="1"/>
        <n x="2"/>
      </t>
    </mdx>
    <mdx n="0" f="v">
      <t c="2" si="3">
        <n x="1" s="1"/>
        <n x="4"/>
      </t>
    </mdx>
    <mdx n="0" f="v">
      <t c="2" si="3">
        <n x="1" s="1"/>
        <n x="5"/>
      </t>
    </mdx>
    <mdx n="0" f="v">
      <t c="2" si="3">
        <n x="1" s="1"/>
        <n x="6"/>
      </t>
    </mdx>
    <mdx n="0" f="v">
      <t c="2" si="3">
        <n x="1" s="1"/>
        <n x="7"/>
      </t>
    </mdx>
    <mdx n="0" f="v">
      <t c="2" si="3">
        <n x="1" s="1"/>
        <n x="8"/>
      </t>
    </mdx>
    <mdx n="0" f="v">
      <t c="2" si="3">
        <n x="1" s="1"/>
        <n x="9"/>
      </t>
    </mdx>
    <mdx n="0" f="v">
      <t c="2" si="3">
        <n x="1" s="1"/>
        <n x="10"/>
      </t>
    </mdx>
    <mdx n="0" f="v">
      <t c="2" si="3">
        <n x="1" s="1"/>
        <n x="11"/>
      </t>
    </mdx>
    <mdx n="0" f="v">
      <t c="2" si="3">
        <n x="1" s="1"/>
        <n x="12"/>
      </t>
    </mdx>
    <mdx n="0" f="v">
      <t c="2" si="3">
        <n x="1" s="1"/>
        <n x="13"/>
      </t>
    </mdx>
    <mdx n="0" f="v">
      <t c="2" si="3">
        <n x="1" s="1"/>
        <n x="14"/>
      </t>
    </mdx>
    <mdx n="0" f="v">
      <t c="2" si="16">
        <n x="1" s="1"/>
        <n x="15"/>
      </t>
    </mdx>
    <mdx n="0" f="v">
      <t c="2" si="16">
        <n x="1" s="1"/>
        <n x="17"/>
      </t>
    </mdx>
    <mdx n="0" f="v">
      <t c="2" si="16">
        <n x="1" s="1"/>
        <n x="18"/>
      </t>
    </mdx>
    <mdx n="0" f="v">
      <t c="2" si="16">
        <n x="1" s="1"/>
        <n x="19"/>
      </t>
    </mdx>
    <mdx n="0" f="v">
      <t c="2" si="16">
        <n x="1" s="1"/>
        <n x="20"/>
      </t>
    </mdx>
    <mdx n="0" f="v">
      <t c="2" si="16">
        <n x="1" s="1"/>
        <n x="21"/>
      </t>
    </mdx>
    <mdx n="0" f="v">
      <t c="2">
        <n x="1" s="1"/>
        <n x="13"/>
      </t>
    </mdx>
    <mdx n="0" f="v">
      <t c="2">
        <n x="1" s="1"/>
        <n x="14"/>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<sst xmlns="http://schemas.openxmlformats.org/spreadsheetml/2006/main" count="3466" uniqueCount="1240">
  <si>
    <t>Topic Category</t>
  </si>
  <si>
    <t>Community Investment</t>
  </si>
  <si>
    <t>Economic Opportunities</t>
  </si>
  <si>
    <t>Environment</t>
  </si>
  <si>
    <t>Health and Safety</t>
  </si>
  <si>
    <t>Land and Resource Use</t>
  </si>
  <si>
    <t>Mining Practices and Activities</t>
  </si>
  <si>
    <t>Social and Communities</t>
  </si>
  <si>
    <t>Transportation and Utilities</t>
  </si>
  <si>
    <t>Total</t>
  </si>
  <si>
    <t>Other</t>
  </si>
  <si>
    <t>Canada</t>
  </si>
  <si>
    <t>Chile</t>
  </si>
  <si>
    <t>United States</t>
  </si>
  <si>
    <t>Female</t>
  </si>
  <si>
    <t>Male</t>
  </si>
  <si>
    <t>65 and over</t>
  </si>
  <si>
    <t>0 - 24</t>
  </si>
  <si>
    <t>25 - 34</t>
  </si>
  <si>
    <t>35 - 44</t>
  </si>
  <si>
    <t>45 - 54</t>
  </si>
  <si>
    <t>Management</t>
  </si>
  <si>
    <t>Professional</t>
  </si>
  <si>
    <t>Professional Support</t>
  </si>
  <si>
    <t>Administration</t>
  </si>
  <si>
    <t>Executive &amp; Senior Management</t>
  </si>
  <si>
    <t>Operations</t>
  </si>
  <si>
    <t>Category</t>
  </si>
  <si>
    <t>Diesel</t>
  </si>
  <si>
    <t>Gasoline</t>
  </si>
  <si>
    <t>Coal</t>
  </si>
  <si>
    <t>Natural Gas</t>
  </si>
  <si>
    <t>Coke and Petroleum Coke</t>
  </si>
  <si>
    <t>Electricity</t>
  </si>
  <si>
    <t>Fugitive Emissions</t>
  </si>
  <si>
    <t>Coke &amp; Petroleum Coke</t>
  </si>
  <si>
    <t>USA</t>
  </si>
  <si>
    <t>Peru</t>
  </si>
  <si>
    <t>Economic Value Generated</t>
  </si>
  <si>
    <t>-</t>
  </si>
  <si>
    <t>Economic Value Distributed</t>
  </si>
  <si>
    <t>Operation</t>
  </si>
  <si>
    <t>Cardinal River</t>
  </si>
  <si>
    <t>Carmen de Andacollo</t>
  </si>
  <si>
    <t>Coal Mountain</t>
  </si>
  <si>
    <t>Elkview</t>
  </si>
  <si>
    <t>Fording River</t>
  </si>
  <si>
    <t>Greenhills</t>
  </si>
  <si>
    <t>Highland Valley Copper</t>
  </si>
  <si>
    <t>Line Creek</t>
  </si>
  <si>
    <t>Pend Oreille</t>
  </si>
  <si>
    <t>Quebrada Blanca</t>
  </si>
  <si>
    <t>Red Dog</t>
  </si>
  <si>
    <t>Trail Operations</t>
  </si>
  <si>
    <t>Country</t>
  </si>
  <si>
    <t>Exploration</t>
  </si>
  <si>
    <t>Area reclaimed during the current year (ha)</t>
  </si>
  <si>
    <t>Area of land yet to be reclaimed (ha)</t>
  </si>
  <si>
    <t>Total area of land reclaimed (ha)</t>
  </si>
  <si>
    <t>Total footprint (ha)</t>
  </si>
  <si>
    <t>Employees</t>
  </si>
  <si>
    <t>Political group</t>
  </si>
  <si>
    <t>BC Liberal Party</t>
  </si>
  <si>
    <t>BC New Democratic Party</t>
  </si>
  <si>
    <t>Alberta Progressive Conservative Party</t>
  </si>
  <si>
    <t>Age</t>
  </si>
  <si>
    <t>55 - 64</t>
  </si>
  <si>
    <t>Grand Total</t>
  </si>
  <si>
    <t>Number of employees who took parental leave</t>
  </si>
  <si>
    <t>Countries</t>
  </si>
  <si>
    <t>2.7:1</t>
  </si>
  <si>
    <t>1.7:1</t>
  </si>
  <si>
    <t>2.8:1</t>
  </si>
  <si>
    <t>Lost-Time Injuries</t>
  </si>
  <si>
    <t>Lost-Time Injury Frequency</t>
  </si>
  <si>
    <t>Disabling Injury Frequency</t>
  </si>
  <si>
    <t>Lost-Time Injury Severity</t>
  </si>
  <si>
    <t>Number of Fatalities</t>
  </si>
  <si>
    <t>Disease Category</t>
  </si>
  <si>
    <t>Respiratory Disorders</t>
  </si>
  <si>
    <t>Musculoskeletal Disorders</t>
  </si>
  <si>
    <t>Cancer</t>
  </si>
  <si>
    <t>Total Occupational Disease Rate (per 200,000 hours)</t>
  </si>
  <si>
    <t>Total Occupational Disease Rate (per 1,000,000 hours)</t>
  </si>
  <si>
    <t>Teck</t>
  </si>
  <si>
    <t>Combined</t>
  </si>
  <si>
    <t>Contractors</t>
  </si>
  <si>
    <t>Lost-Time Disabling Injury Frequency</t>
  </si>
  <si>
    <t>Medical Aid Frequency</t>
  </si>
  <si>
    <t>Total Recordable Injury Frequency</t>
  </si>
  <si>
    <t>Disabling Injury Severity</t>
  </si>
  <si>
    <t>Number of agreements</t>
  </si>
  <si>
    <t>% of total community investment</t>
  </si>
  <si>
    <t>Trail</t>
  </si>
  <si>
    <t>GHG Emission Reduction Projects</t>
  </si>
  <si>
    <t>Waste</t>
  </si>
  <si>
    <t>Non-Hazardous</t>
  </si>
  <si>
    <t>Sent off-site but not recycled</t>
  </si>
  <si>
    <t>Treated/disposed of on-site</t>
  </si>
  <si>
    <t>Recycled</t>
  </si>
  <si>
    <t>Hazardous</t>
  </si>
  <si>
    <t>Tailings &amp; fine coal refuse from processing ore and raw coal</t>
  </si>
  <si>
    <t>Waste rock</t>
  </si>
  <si>
    <t>Coarse coal refuse</t>
  </si>
  <si>
    <t>Total mineral waste</t>
  </si>
  <si>
    <t>n/m</t>
  </si>
  <si>
    <t>Station</t>
  </si>
  <si>
    <t>Nearest Operation</t>
  </si>
  <si>
    <t>Average Annual</t>
  </si>
  <si>
    <t xml:space="preserve">Urmeneta </t>
  </si>
  <si>
    <t xml:space="preserve">Downtown Sparwood </t>
  </si>
  <si>
    <t xml:space="preserve">Elkford High School </t>
  </si>
  <si>
    <t>Air Emissions</t>
  </si>
  <si>
    <t>Reclamation</t>
  </si>
  <si>
    <t>Relationships with Indigenous Peoples</t>
  </si>
  <si>
    <t>ECONOMIC VALUE DISTRIBUTED</t>
  </si>
  <si>
    <t>Operating Costs</t>
  </si>
  <si>
    <t>Capital Expenditures</t>
  </si>
  <si>
    <t>Vancouver Non-Partisan Association</t>
  </si>
  <si>
    <r>
      <t>Energy Reduction Projects</t>
    </r>
    <r>
      <rPr>
        <b/>
        <vertAlign val="superscript"/>
        <sz val="10"/>
        <rFont val="Arial"/>
        <family val="2"/>
      </rPr>
      <t>(1)</t>
    </r>
  </si>
  <si>
    <t xml:space="preserve">Cumulative reductions in GHG emissions since 2011 (kt) </t>
  </si>
  <si>
    <t>Cumulative reductions in energy from projects implemented since 2011(TJ)</t>
  </si>
  <si>
    <t>(1) Rounding of the individual numbers may cause a discrepancy in the total value.</t>
  </si>
  <si>
    <t>Steelmaking Coal Operations in the Elk Valley</t>
  </si>
  <si>
    <t>Economic Performance &amp; Contributions</t>
  </si>
  <si>
    <t>(5) Air emissions types not included in the tables, such as persistent organic pollutants, are not required to be reported by permit or legislation and are not material.</t>
  </si>
  <si>
    <r>
      <t>2016 Breakdown of Economic Value Generated and Distributed (millions)</t>
    </r>
    <r>
      <rPr>
        <b/>
        <vertAlign val="superscript"/>
        <sz val="10"/>
        <color theme="1"/>
        <rFont val="Arial"/>
        <family val="2"/>
      </rPr>
      <t>(1)</t>
    </r>
  </si>
  <si>
    <r>
      <t>Inter-segment elimination</t>
    </r>
    <r>
      <rPr>
        <vertAlign val="superscript"/>
        <sz val="10"/>
        <rFont val="Arial"/>
        <family val="2"/>
      </rPr>
      <t>(2)</t>
    </r>
    <r>
      <rPr>
        <sz val="10"/>
        <rFont val="Arial"/>
        <family val="2"/>
      </rPr>
      <t xml:space="preserve"> </t>
    </r>
  </si>
  <si>
    <r>
      <t>Revenues</t>
    </r>
    <r>
      <rPr>
        <vertAlign val="superscript"/>
        <sz val="10"/>
        <rFont val="Arial"/>
        <family val="2"/>
      </rPr>
      <t>(2)</t>
    </r>
  </si>
  <si>
    <r>
      <t>Payment to suppliers</t>
    </r>
    <r>
      <rPr>
        <vertAlign val="superscript"/>
        <sz val="10"/>
        <rFont val="Arial"/>
        <family val="2"/>
      </rPr>
      <t>(3)</t>
    </r>
  </si>
  <si>
    <r>
      <t>Employee Wages and Benefits</t>
    </r>
    <r>
      <rPr>
        <vertAlign val="superscript"/>
        <sz val="10"/>
        <rFont val="Arial"/>
        <family val="2"/>
      </rPr>
      <t>(4)</t>
    </r>
  </si>
  <si>
    <r>
      <t>Payments to providers of capital</t>
    </r>
    <r>
      <rPr>
        <vertAlign val="superscript"/>
        <sz val="10"/>
        <rFont val="Arial"/>
        <family val="2"/>
      </rPr>
      <t>(5)</t>
    </r>
  </si>
  <si>
    <r>
      <t>Income and Resource Taxes</t>
    </r>
    <r>
      <rPr>
        <vertAlign val="superscript"/>
        <sz val="10"/>
        <rFont val="Arial"/>
        <family val="2"/>
      </rPr>
      <t>(6)</t>
    </r>
  </si>
  <si>
    <r>
      <t>Community Investments</t>
    </r>
    <r>
      <rPr>
        <vertAlign val="superscript"/>
        <sz val="10"/>
        <rFont val="Arial"/>
        <family val="2"/>
      </rPr>
      <t>(7)</t>
    </r>
  </si>
  <si>
    <t xml:space="preserve">(7) Revenues are presented based on an accrual basis.  Internal cross-border sales are eliminated as shown.  </t>
  </si>
  <si>
    <t xml:space="preserve">(4) Income and resource taxes include amounts paid in the year. </t>
  </si>
  <si>
    <t xml:space="preserve">(5) Community investments include voluntary donations paid during the year. </t>
  </si>
  <si>
    <r>
      <t>(1) Payments to suppliers and contractors for materials and services include operating costs and capital expenditures. Operating costs include operating expenses at our mining and processing operations and our general and administration, exploration and research and development expenses and costs</t>
    </r>
    <r>
      <rPr>
        <sz val="8"/>
        <color rgb="FFFF0000"/>
        <rFont val="Arial"/>
        <family val="2"/>
      </rPr>
      <t xml:space="preserve"> </t>
    </r>
    <r>
      <rPr>
        <sz val="8"/>
        <color rgb="FF000000"/>
        <rFont val="Arial"/>
        <family val="2"/>
      </rPr>
      <t xml:space="preserve">relating to production stripping. Operating costs excludes depreciation, and employee wages and benefits which is specified separately. Capital expenditures are payments for purchases of property, plant and equipment, excluding the component relating to capitalized wages and benefits which are specified separately.  </t>
    </r>
  </si>
  <si>
    <t xml:space="preserve">(3) Payments to providers of capital includes dividends paid to shareholders and interest paid to debt holders. </t>
  </si>
  <si>
    <t>(2) Wages and Benefits reflects total amounts paid to employees relating to wages and benefits, including payroll taxes. In addition to the employee wages and benefits recognized in expenses on the financial statements, wages and benefits that have been capitalized to property, plant and equipment is also presented.</t>
  </si>
  <si>
    <t xml:space="preserve">(6) Payments to suppliers made for materials, product components, facilities and services purchases comprises operating expenses and capital expenditures. Historical data that did not include capital expenditures has not been restated. </t>
  </si>
  <si>
    <t>Political Contributions (donation amount)</t>
  </si>
  <si>
    <t>(1) Historical human resources-related data may have been restated due to continual enhancement of human resource reporting systems to improve data integrity and the implementation of standard definitions.</t>
  </si>
  <si>
    <t>High-Potential Incident Frequency</t>
  </si>
  <si>
    <t>Serious High-Potential Incident Frequency</t>
  </si>
  <si>
    <t>Potentially Fatal Occurrence Frequency</t>
  </si>
  <si>
    <t>Type</t>
  </si>
  <si>
    <t>(1) Active agreements are defined as agreements that have come into effect and are currently in force.</t>
  </si>
  <si>
    <t>Total Emissions - Direct (Scope 1)</t>
  </si>
  <si>
    <t xml:space="preserve">Total Emissions - Indirect (Scope 2) </t>
  </si>
  <si>
    <t>Total Emissions (Scope 1 + Scope 2)</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</si>
  <si>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VOC emissions. </t>
  </si>
  <si>
    <t>n/r</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</si>
  <si>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CO emissions. </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</si>
  <si>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NOx emissions. </t>
  </si>
  <si>
    <t>(2) “n/m” stands for not measured and "n/r" stands for not reported.</t>
  </si>
  <si>
    <t>Total 2017</t>
  </si>
  <si>
    <t xml:space="preserve">(1) Revenues are presented based on an accrual basis. Internal cross-border sales are eliminated as shown. </t>
  </si>
  <si>
    <t xml:space="preserve">(2) Operating costs include operating expenses at our mining and processing operations and our general and administration, exploration and research and development expenses and costs relating to production stripping. Operating costs excludes depreciation, and employee wages and benefits, which are specified separately. Capital expenditures are payments for purchases of property, plant and equipment, excluding the component relating to capitalized wages and benefits, which is specified separately. </t>
  </si>
  <si>
    <t xml:space="preserve">(3) Wages and Benefits reflects total amounts paid to employees relating to wages and benefits, including payroll taxes. </t>
  </si>
  <si>
    <t>(4) Payments to providers of capital include dividends paid to shareholders, interest paid to debtholders, and payments for share repurchases less issuance of shares.</t>
  </si>
  <si>
    <t xml:space="preserve">(5) Income and resource taxes include amounts paid in the year. </t>
  </si>
  <si>
    <t>(6) Community investments include voluntary donations paid during the year.  </t>
  </si>
  <si>
    <r>
      <t xml:space="preserve">Inter-segment elimination </t>
    </r>
    <r>
      <rPr>
        <vertAlign val="superscript"/>
        <sz val="10"/>
        <rFont val="Arial"/>
        <family val="2"/>
      </rPr>
      <t>(1)</t>
    </r>
  </si>
  <si>
    <r>
      <t xml:space="preserve">Revenues </t>
    </r>
    <r>
      <rPr>
        <vertAlign val="superscript"/>
        <sz val="10"/>
        <rFont val="Arial"/>
        <family val="2"/>
      </rPr>
      <t>(1)</t>
    </r>
  </si>
  <si>
    <r>
      <t xml:space="preserve">Payment to Suppliers </t>
    </r>
    <r>
      <rPr>
        <vertAlign val="superscript"/>
        <sz val="10"/>
        <rFont val="Arial"/>
        <family val="2"/>
      </rPr>
      <t>(2)</t>
    </r>
  </si>
  <si>
    <r>
      <t xml:space="preserve">Employee Wages and Benefits </t>
    </r>
    <r>
      <rPr>
        <vertAlign val="superscript"/>
        <sz val="10"/>
        <rFont val="Arial"/>
        <family val="2"/>
      </rPr>
      <t>(3)</t>
    </r>
  </si>
  <si>
    <r>
      <t xml:space="preserve">Payments to providers of capital </t>
    </r>
    <r>
      <rPr>
        <vertAlign val="superscript"/>
        <sz val="10"/>
        <rFont val="Arial"/>
        <family val="2"/>
      </rPr>
      <t>(4)</t>
    </r>
  </si>
  <si>
    <r>
      <t xml:space="preserve">Income and Resource Taxes </t>
    </r>
    <r>
      <rPr>
        <vertAlign val="superscript"/>
        <sz val="10"/>
        <rFont val="Arial"/>
        <family val="2"/>
      </rPr>
      <t>(5)</t>
    </r>
  </si>
  <si>
    <r>
      <t xml:space="preserve">Community Investments </t>
    </r>
    <r>
      <rPr>
        <vertAlign val="superscript"/>
        <sz val="10"/>
        <rFont val="Arial"/>
        <family val="2"/>
      </rPr>
      <t>(6)</t>
    </r>
  </si>
  <si>
    <t>2017 Breakdown of Economic Value Generated and Distributed (millions)</t>
  </si>
  <si>
    <t>(1) Data is not directly comparable between operations, as there are differences in how each operation defines “local” and how each operation tracks data.</t>
  </si>
  <si>
    <t>(2) “Local” is defined as persons or groups of persons living and/or working in any areas that are economically, socially or environmentally impacted (positively or negatively) by an organization’s operations. The community can range from persons living adjacent to operations to isolated settlements at a distance from operations, but individuals are still likely to be affected by these operations.</t>
  </si>
  <si>
    <t>Dollars spent on training  across the company (millions)</t>
  </si>
  <si>
    <t>Board of Directors</t>
  </si>
  <si>
    <t>Operational or Technical Positions</t>
  </si>
  <si>
    <t>Of the Operational or Technical Positions, the % in Leadership Positions</t>
  </si>
  <si>
    <t>2.6:1</t>
  </si>
  <si>
    <t>1.5:1</t>
  </si>
  <si>
    <t>Other Medical Disorders</t>
  </si>
  <si>
    <t>Dollars spent (millions)</t>
  </si>
  <si>
    <t xml:space="preserve">Company-wide Procurement Spend on Suppliers Who Self-Identified as Indigenous </t>
  </si>
  <si>
    <t>Agreement Type</t>
  </si>
  <si>
    <t>Signed (year)</t>
  </si>
  <si>
    <t xml:space="preserve">Whitefish Lake First Nation </t>
  </si>
  <si>
    <t>Participation Agreement</t>
  </si>
  <si>
    <t>Ermineskin First Nation</t>
  </si>
  <si>
    <t>Elk Valley</t>
  </si>
  <si>
    <t xml:space="preserve">Ktunaxa Nation Council  </t>
  </si>
  <si>
    <t>Impact Management and Benefits Agreemgent</t>
  </si>
  <si>
    <t>Sucker Creek First Nation</t>
  </si>
  <si>
    <t>Memorandum of Understanding</t>
  </si>
  <si>
    <t xml:space="preserve">Shuswap Indian Band  </t>
  </si>
  <si>
    <t xml:space="preserve">Alexis Nakota Sioux </t>
  </si>
  <si>
    <t>Impact Benefit Agreement</t>
  </si>
  <si>
    <t>Project</t>
  </si>
  <si>
    <t>Quintette</t>
  </si>
  <si>
    <t xml:space="preserve">West Moberly First Nations                              </t>
  </si>
  <si>
    <t xml:space="preserve">Saulteau First Nations                                         </t>
  </si>
  <si>
    <t>McLeod Lake Indian Band</t>
  </si>
  <si>
    <t xml:space="preserve">Halfway River First Nation                                  </t>
  </si>
  <si>
    <t>Copper</t>
  </si>
  <si>
    <t>QB</t>
  </si>
  <si>
    <t xml:space="preserve">Quechua Indigenous Community from Huatacondo  </t>
  </si>
  <si>
    <t>Chiclla</t>
  </si>
  <si>
    <t xml:space="preserve">Lower Nicola Indian Band (LNIB)                 
</t>
  </si>
  <si>
    <t>Relationship Agreement</t>
  </si>
  <si>
    <t>Joint Relationship Agreement</t>
  </si>
  <si>
    <t>QB2</t>
  </si>
  <si>
    <t>Tamentica and Copaquire</t>
  </si>
  <si>
    <t>Cooperation, Sustainability and Mutual Benefit Agreement.</t>
  </si>
  <si>
    <t>Cooperation Agreement and Permanent Working Table</t>
  </si>
  <si>
    <t>Collaboration Agreement</t>
  </si>
  <si>
    <t>Zinc</t>
  </si>
  <si>
    <t xml:space="preserve">Iñupiat of Northwest Alaska  </t>
  </si>
  <si>
    <t>Development and Operating Agreement</t>
  </si>
  <si>
    <t>Kivalina IRA</t>
  </si>
  <si>
    <t>City of Kivalina</t>
  </si>
  <si>
    <t>Memorandum of Agreement</t>
  </si>
  <si>
    <t>Kivalina IRA Council</t>
  </si>
  <si>
    <t>NANA Regional Corporation, Inc.</t>
  </si>
  <si>
    <t>Land Use Agreement</t>
  </si>
  <si>
    <t>Energy</t>
  </si>
  <si>
    <t>Frontier</t>
  </si>
  <si>
    <t>Fort McMurray #468 First Nation</t>
  </si>
  <si>
    <t>Funding Agreement</t>
  </si>
  <si>
    <t>Métis Nation of Alberta Association Fort McMurray Local Council 1935</t>
  </si>
  <si>
    <t>Métis Nation of Alberta, Lakeland Local Council 1909</t>
  </si>
  <si>
    <t>Fort McKay Métis Community Association</t>
  </si>
  <si>
    <t>Frontier Project Participation Agreement</t>
  </si>
  <si>
    <t>Métis Nation of Alberta Association Local #125 Fort Chipewyan</t>
  </si>
  <si>
    <t>Fort McKay First Nation</t>
  </si>
  <si>
    <t>Long Term Sustainability Agreement</t>
  </si>
  <si>
    <t>Australia</t>
  </si>
  <si>
    <t>Lennard Shelf</t>
  </si>
  <si>
    <t>Gooniyandi People</t>
  </si>
  <si>
    <t>Juan</t>
  </si>
  <si>
    <t>Exploration Agreement</t>
  </si>
  <si>
    <t>CR</t>
  </si>
  <si>
    <t>Teck Exploration Agreement</t>
  </si>
  <si>
    <t>Skin Tyee First Nation</t>
  </si>
  <si>
    <t>Nee Tahi Buhn</t>
  </si>
  <si>
    <t>LawnHill</t>
  </si>
  <si>
    <t>Waanyi People</t>
  </si>
  <si>
    <r>
      <t>Active Agreements with Indigenous Peoples</t>
    </r>
    <r>
      <rPr>
        <b/>
        <vertAlign val="superscript"/>
        <sz val="11"/>
        <color theme="1"/>
        <rFont val="Arial"/>
        <family val="2"/>
      </rPr>
      <t>(1)</t>
    </r>
  </si>
  <si>
    <t>Community of Interest</t>
  </si>
  <si>
    <t>Business Unit</t>
  </si>
  <si>
    <t>Relationships with Communities</t>
  </si>
  <si>
    <t>Total Non-Hazardous</t>
  </si>
  <si>
    <t>Total Hazardous</t>
  </si>
  <si>
    <t xml:space="preserve">Area disturbed during the current year (ha) </t>
  </si>
  <si>
    <r>
      <t>Energy Consumption by Type</t>
    </r>
    <r>
      <rPr>
        <vertAlign val="superscript"/>
        <sz val="10"/>
        <color theme="1"/>
        <rFont val="Arial"/>
        <family val="2"/>
      </rPr>
      <t xml:space="preserve">(1) </t>
    </r>
  </si>
  <si>
    <t>Ambient Particulate Matter of Size Less Than 2.5 Microns (µg/m³)</t>
  </si>
  <si>
    <t>Ambient Particulate Matter of Size Less Than 10 Microns (µg/m³)</t>
  </si>
  <si>
    <t>Urmeneta</t>
  </si>
  <si>
    <t>Downtown Sparwood</t>
  </si>
  <si>
    <t>Elkford High School</t>
  </si>
  <si>
    <t>Butler Park</t>
  </si>
  <si>
    <t>(1) Employee turnover data includes regular employees only.</t>
  </si>
  <si>
    <t>Lost Time Injury Frequency</t>
  </si>
  <si>
    <t>Lost Time Disabling Injury Frequency</t>
  </si>
  <si>
    <t>Lost Time Injury Severity</t>
  </si>
  <si>
    <t>Amount of recycled material</t>
  </si>
  <si>
    <t>Nina family Tacora/Troncal Surface Property Owners</t>
  </si>
  <si>
    <t>Transit and activity execution authorization</t>
  </si>
  <si>
    <t>Environmental Impact Assessment Agreement on Measures and Commitments</t>
  </si>
  <si>
    <r>
      <t>Percentage of Senior Management Roles Filled by Locals</t>
    </r>
    <r>
      <rPr>
        <vertAlign val="superscript"/>
        <sz val="10"/>
        <color theme="1"/>
        <rFont val="Arial"/>
        <family val="2"/>
      </rPr>
      <t>(1),(2),(3)</t>
    </r>
  </si>
  <si>
    <t>Hourly</t>
  </si>
  <si>
    <t>Staff</t>
  </si>
  <si>
    <t xml:space="preserve">Health &amp; Safety </t>
  </si>
  <si>
    <t>(3) A Lost-Time Injury is an occupational injury that results in loss of one or more days beyond the initial day of the injury from the employee's scheduled work beyond the date of injury.</t>
  </si>
  <si>
    <t xml:space="preserve">(5) A fatality is defined as a work-related injury that results in the loss of life. This does not include deaths from occupational disease or illness. </t>
  </si>
  <si>
    <t>Water Stewardship</t>
  </si>
  <si>
    <t>Processs Related HPIs</t>
  </si>
  <si>
    <t>Frequency per 1,000,000 hours</t>
  </si>
  <si>
    <t>(4) A Disabling Injury is a work-related injury that, by orders of a qualified practitioner, designates a person, although at work, unable to perform their full range of regular work duties on the next scheduled work shift after the day of the injury.</t>
  </si>
  <si>
    <t xml:space="preserve">(6) Frequency indicators in this table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 Hours of exposure may be calculated differently from site to site; for example, time sheets, estimations and data from human resources are inputs into the total number of exposure hours. </t>
  </si>
  <si>
    <t>All Operations</t>
  </si>
  <si>
    <t>Volume of water by quality</t>
  </si>
  <si>
    <t>Evaporation</t>
  </si>
  <si>
    <t>Entrainment</t>
  </si>
  <si>
    <t>Change of Storage</t>
  </si>
  <si>
    <t>(1) Calculations made using 2010 as the baseline year.</t>
  </si>
  <si>
    <r>
      <t>Significant Disputes</t>
    </r>
    <r>
      <rPr>
        <vertAlign val="superscript"/>
        <sz val="10"/>
        <color theme="1"/>
        <rFont val="Arial"/>
        <family val="2"/>
      </rPr>
      <t>(1)</t>
    </r>
  </si>
  <si>
    <t xml:space="preserve"># of significant disputes </t>
  </si>
  <si>
    <t>Economic Value Retained</t>
  </si>
  <si>
    <t xml:space="preserve">             - </t>
  </si>
  <si>
    <t xml:space="preserve">               - </t>
  </si>
  <si>
    <t xml:space="preserve">            - </t>
  </si>
  <si>
    <t xml:space="preserve">                - </t>
  </si>
  <si>
    <t xml:space="preserve">          - </t>
  </si>
  <si>
    <t xml:space="preserve">      - </t>
  </si>
  <si>
    <t xml:space="preserve">           - </t>
  </si>
  <si>
    <t>(1) Revenues are presented based on an accrual basis. Internal cross-border sales are eliminated as shown.</t>
  </si>
  <si>
    <t xml:space="preserve">(2) Operating costs include operating expenses at our mining and processing operations and our general and administration, exploration and research, and development expenses and costs relating to production stripping. Operating costs excludes depreciation, and employee wages and benefits, which are specified separately. Capital expenditures are payments for purchases of property, plant and equipment, excluding the component relating to capitalized wages and benefits, which is specified separately. </t>
  </si>
  <si>
    <t xml:space="preserve">(4) Payments to providers of capital include dividends paid to shareholders, interest paid to debtholders, and payments for share repurchases less issuance of shares. </t>
  </si>
  <si>
    <t>(6) Community investments include voluntary donations paid during the year.</t>
  </si>
  <si>
    <t>2018 Breakdown of Economic Value Generated and Distributed (millions)</t>
  </si>
  <si>
    <r>
      <t>Revenues</t>
    </r>
    <r>
      <rPr>
        <vertAlign val="superscript"/>
        <sz val="10"/>
        <color theme="1"/>
        <rFont val="Arial"/>
        <family val="2"/>
      </rPr>
      <t>(1)</t>
    </r>
  </si>
  <si>
    <r>
      <t>Payment to Suppliers</t>
    </r>
    <r>
      <rPr>
        <vertAlign val="superscript"/>
        <sz val="10"/>
        <color theme="1"/>
        <rFont val="Arial"/>
        <family val="2"/>
      </rPr>
      <t>(2)</t>
    </r>
  </si>
  <si>
    <r>
      <t>Employee Wages and Benefits</t>
    </r>
    <r>
      <rPr>
        <vertAlign val="superscript"/>
        <sz val="10"/>
        <color theme="1"/>
        <rFont val="Arial"/>
        <family val="2"/>
      </rPr>
      <t>(3)</t>
    </r>
  </si>
  <si>
    <r>
      <t>Payments to providers of capital</t>
    </r>
    <r>
      <rPr>
        <vertAlign val="superscript"/>
        <sz val="10"/>
        <color theme="1"/>
        <rFont val="Arial"/>
        <family val="2"/>
      </rPr>
      <t>(4)</t>
    </r>
  </si>
  <si>
    <r>
      <t>Income and Resource Taxes</t>
    </r>
    <r>
      <rPr>
        <vertAlign val="superscript"/>
        <sz val="10"/>
        <color theme="1"/>
        <rFont val="Arial"/>
        <family val="2"/>
      </rPr>
      <t>(5)</t>
    </r>
  </si>
  <si>
    <r>
      <t>Community Investments</t>
    </r>
    <r>
      <rPr>
        <vertAlign val="superscript"/>
        <sz val="10"/>
        <color theme="1"/>
        <rFont val="Arial"/>
        <family val="2"/>
      </rPr>
      <t>(6)</t>
    </r>
  </si>
  <si>
    <r>
      <t>Inter-segment elimination</t>
    </r>
    <r>
      <rPr>
        <vertAlign val="superscript"/>
        <sz val="10"/>
        <color theme="1"/>
        <rFont val="Arial"/>
        <family val="2"/>
      </rPr>
      <t>(2)</t>
    </r>
  </si>
  <si>
    <r>
      <t>Community Investment by Site</t>
    </r>
    <r>
      <rPr>
        <vertAlign val="superscript"/>
        <sz val="10"/>
        <color theme="1"/>
        <rFont val="Arial"/>
        <family val="2"/>
      </rPr>
      <t>(</t>
    </r>
    <r>
      <rPr>
        <b/>
        <vertAlign val="superscript"/>
        <sz val="10"/>
        <color theme="1"/>
        <rFont val="Arial"/>
        <family val="2"/>
      </rPr>
      <t>1)</t>
    </r>
  </si>
  <si>
    <t>Community Investment Focused on Indigenous Peoples</t>
  </si>
  <si>
    <r>
      <t>Number of Active Indigenous Agreements</t>
    </r>
    <r>
      <rPr>
        <b/>
        <vertAlign val="superscript"/>
        <sz val="11"/>
        <color theme="1"/>
        <rFont val="Arial"/>
        <family val="2"/>
      </rPr>
      <t>(1)</t>
    </r>
  </si>
  <si>
    <t>Project/Operation</t>
  </si>
  <si>
    <t>Cooperation Agreement</t>
  </si>
  <si>
    <t xml:space="preserve">QB2 </t>
  </si>
  <si>
    <t>Asociación Ganadera Indígena de Copaquire (AGIC)</t>
  </si>
  <si>
    <t>Asociación Índigena Aymara Naciente Collahuasi</t>
  </si>
  <si>
    <t>Asociación Indígena Aymara Salar de Coposa</t>
  </si>
  <si>
    <t>Sindicato de Trabajadores Independientes de Pescadores y Buzos Mariscadores de Chanavayita (Sindicato N°1)</t>
  </si>
  <si>
    <t>Sindicato de Trabajadores Independientes de Algueros y Recolectores de Orilla Santiago Cortés de Chanavayita (Sindicato N°3)</t>
  </si>
  <si>
    <t>Sindicato de Trabajadores Independientes de Algueros y Recolectores de Orilla y/o pescador Nuevo Horizonte de Chanavayita (Sindicato N°4)</t>
  </si>
  <si>
    <t>Frontier Project Participation and Economic Agreement</t>
  </si>
  <si>
    <t>Owl River Métis Local 1949</t>
  </si>
  <si>
    <t>Athabasca Landing Métis Local 2010</t>
  </si>
  <si>
    <t xml:space="preserve">Buffalo Lake Métis Local 2002 </t>
  </si>
  <si>
    <t xml:space="preserve">Willow Lake (Anzac) Métis Local 780 </t>
  </si>
  <si>
    <t xml:space="preserve">Conklin Métis Local 193 </t>
  </si>
  <si>
    <t>Athabasca Chipewyan First Nation</t>
  </si>
  <si>
    <t xml:space="preserve">Participation Agreement </t>
  </si>
  <si>
    <t>Mikisew Cree First Nation</t>
  </si>
  <si>
    <t>Flores family Tacora/Troncal Surface Property Owners</t>
  </si>
  <si>
    <t>Galore Creek</t>
  </si>
  <si>
    <t>Tahltan Nation</t>
  </si>
  <si>
    <t>Communication Agreement</t>
  </si>
  <si>
    <t>Implementation of the Livestock Development Measure Update: QB</t>
  </si>
  <si>
    <t xml:space="preserve">
Caleta Cáñamo Independent Shellfish Harvesting Divers and Similar Branches Union N°1. 
Caleta Caramucho Independent Beachcombers and Artisanal Fishermen Union N°2. 
Caleta Caramucho Independent Coastal Free Divers Union N°1- Iquique. 
'Nueva Esperanza' Independent Artisanal Fishermen, Shellfish Harvesting Divers, Beachcombers and Shipbuilders Union N°2, Chanavayita.
</t>
  </si>
  <si>
    <t>Quebrada Yabricolita and Caya Aymara Indigenous and Cultural Livestock Association</t>
  </si>
  <si>
    <t>Ticona family Tacora/Troncal Surface Property Owners</t>
  </si>
  <si>
    <t>Cano family Tacora/Troncal Surface Property Owners</t>
  </si>
  <si>
    <t>Chura family Tacora/Troncal Surface Property Owners</t>
  </si>
  <si>
    <t>Valdés family Tacora/Troncal Surface Property Owners</t>
  </si>
  <si>
    <t>Chambilla family Tacora/Troncal Surface Property Owners</t>
  </si>
  <si>
    <r>
      <t>Nlaka'pamux Nation Tribal Council (NNTC)</t>
    </r>
    <r>
      <rPr>
        <sz val="10"/>
        <color theme="5"/>
        <rFont val="Arial"/>
        <family val="2"/>
      </rPr>
      <t xml:space="preserve"> </t>
    </r>
  </si>
  <si>
    <r>
      <t>Nlaka'pamux Participating Bands (CNA)</t>
    </r>
    <r>
      <rPr>
        <sz val="10"/>
        <color theme="5"/>
        <rFont val="Arial"/>
        <family val="2"/>
      </rPr>
      <t xml:space="preserve">  </t>
    </r>
  </si>
  <si>
    <t xml:space="preserve">Métis Nation of Alberta Region 1 </t>
  </si>
  <si>
    <t>Under 30 years</t>
  </si>
  <si>
    <t>30 to 50 years</t>
  </si>
  <si>
    <t>Over 50 Years</t>
  </si>
  <si>
    <t>China</t>
  </si>
  <si>
    <t>Turkey</t>
  </si>
  <si>
    <t>Ireland</t>
  </si>
  <si>
    <t>Female Total</t>
  </si>
  <si>
    <t>Male Total</t>
  </si>
  <si>
    <t>2.5:1</t>
  </si>
  <si>
    <t>(1) Recycled waste includes waste that is diverted from the landfill through recycling and reuse. Waste sent off-site but not recycled includes waste disposed of at appropriate facilities, landfills and deep-well injections.</t>
  </si>
  <si>
    <r>
      <t>Corporate Offices and Projects</t>
    </r>
    <r>
      <rPr>
        <vertAlign val="superscript"/>
        <sz val="10"/>
        <color rgb="FF000000"/>
        <rFont val="Arial"/>
        <family val="2"/>
      </rPr>
      <t>(2)</t>
    </r>
  </si>
  <si>
    <r>
      <t>Steelmaking Coal Operations</t>
    </r>
    <r>
      <rPr>
        <vertAlign val="superscript"/>
        <sz val="10"/>
        <color rgb="FF000000"/>
        <rFont val="Arial"/>
        <family val="2"/>
      </rPr>
      <t>(3)</t>
    </r>
  </si>
  <si>
    <t>As of mid-2017, Teck does not make political donations and does not make use of corporate resources, including funds, goods, property or services, for the purpose of contributing to a political party or any individual candidate seeking election at any level of government in any jurisdictions.</t>
  </si>
  <si>
    <t>Temporary</t>
  </si>
  <si>
    <t>Permanent</t>
  </si>
  <si>
    <t>Namibia</t>
  </si>
  <si>
    <t>Japan</t>
  </si>
  <si>
    <t>Mexico</t>
  </si>
  <si>
    <t>Part-Time</t>
  </si>
  <si>
    <t>Full-Time</t>
  </si>
  <si>
    <t>(1) Total number of significant disputes relating to land use and the customary rights of local communities and Indigenous Peoples at Teck sites.</t>
  </si>
  <si>
    <t>Total Employees by Employment Type and Gender</t>
  </si>
  <si>
    <t>(2) Workforce data includes regular, casual and fixed-term employees unless otherwise stated.</t>
  </si>
  <si>
    <t>Total Recordable Injury Frequency (per 200,000 hours)</t>
  </si>
  <si>
    <t>2018 Total Recordable Injury Frequency (by scope)</t>
  </si>
  <si>
    <t>2017 Total Recordable Injury Frequency (by scope)</t>
  </si>
  <si>
    <t>2016 Total Recordable Injury Frequency (by scope)</t>
  </si>
  <si>
    <t>Total Recordable Injury Frequency (per 1,000,000 hours)</t>
  </si>
  <si>
    <r>
      <t>Teck Operated</t>
    </r>
    <r>
      <rPr>
        <b/>
        <vertAlign val="superscript"/>
        <sz val="10"/>
        <rFont val="Arial"/>
        <family val="2"/>
      </rPr>
      <t>(1)</t>
    </r>
  </si>
  <si>
    <r>
      <t>Teck Total</t>
    </r>
    <r>
      <rPr>
        <b/>
        <vertAlign val="superscript"/>
        <sz val="10"/>
        <rFont val="Arial"/>
        <family val="2"/>
      </rPr>
      <t>(2)</t>
    </r>
  </si>
  <si>
    <t>(1) Teck operated data covers all operations in which Teck holds majority ownership and directly manages.</t>
  </si>
  <si>
    <t>(2) Teck total data covers operations that are included in 'Teck Operated' as well as our percentage ownership in operations in which we have a minority ownership and do not directly manage.</t>
  </si>
  <si>
    <t xml:space="preserve">Takomkane &amp; Friendly Lake </t>
  </si>
  <si>
    <t>Soda Creek Indian Band, Canim Lake Indian Band &amp; Williams Lake First Nation</t>
  </si>
  <si>
    <t>Ecozona Matilla</t>
  </si>
  <si>
    <t>Cooperation, Sustainability and Mutual Benefit Agreement</t>
  </si>
  <si>
    <t>Asociación Indígena Aymara de Caleta Chanavaya</t>
  </si>
  <si>
    <t>Asociación Indígena Wilamasi de Pescadores Mamaquta, Caleta Chanavaya</t>
  </si>
  <si>
    <t>Comunidad Indígena Quechua Ollagüe</t>
  </si>
  <si>
    <t xml:space="preserve">Community Participation Agreement </t>
  </si>
  <si>
    <t>Paradise</t>
  </si>
  <si>
    <t>Indjalandji Dhidhanu People</t>
  </si>
  <si>
    <t>Native Title and Cultural Heritage Agreement</t>
  </si>
  <si>
    <t>Blas Mamani + Silvestre Titire/Troncal Surface Property Owners</t>
  </si>
  <si>
    <t>Kanaka Bar Indian Band</t>
  </si>
  <si>
    <t>Native Title and Heritage Protection Agreement</t>
  </si>
  <si>
    <t>Cirque</t>
  </si>
  <si>
    <t>Kwadacha Nation</t>
  </si>
  <si>
    <t>2019 Breakdown of Economic Value Generated and Distributed (millions)</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</si>
  <si>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</si>
  <si>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2020 Breakdown of Economic Value Generated and Distributed (millions)</t>
  </si>
  <si>
    <r>
      <t>2016</t>
    </r>
    <r>
      <rPr>
        <b/>
        <vertAlign val="superscript"/>
        <sz val="10"/>
        <color rgb="FF000000"/>
        <rFont val="Arial"/>
        <family val="2"/>
      </rPr>
      <t>(7)</t>
    </r>
  </si>
  <si>
    <r>
      <t>Occupational Disease Cases by Year and Gender</t>
    </r>
    <r>
      <rPr>
        <b/>
        <vertAlign val="superscript"/>
        <sz val="10"/>
        <color rgb="FF000000"/>
        <rFont val="Arial"/>
        <family val="2"/>
      </rPr>
      <t>(1),(2),(3)</t>
    </r>
  </si>
  <si>
    <r>
      <t>Occupational Disease Rate by Year</t>
    </r>
    <r>
      <rPr>
        <b/>
        <vertAlign val="superscript"/>
        <sz val="10"/>
        <color rgb="FF000000"/>
        <rFont val="Arial"/>
        <family val="2"/>
      </rPr>
      <t>(1),(2),(3),(5)</t>
    </r>
  </si>
  <si>
    <r>
      <t>2018</t>
    </r>
    <r>
      <rPr>
        <b/>
        <vertAlign val="superscript"/>
        <sz val="10"/>
        <color rgb="FF000000"/>
        <rFont val="Arial"/>
        <family val="2"/>
      </rPr>
      <t>(5)</t>
    </r>
  </si>
  <si>
    <r>
      <t>2017</t>
    </r>
    <r>
      <rPr>
        <b/>
        <vertAlign val="superscript"/>
        <sz val="10"/>
        <color rgb="FF000000"/>
        <rFont val="Arial"/>
        <family val="2"/>
      </rPr>
      <t>(5)</t>
    </r>
  </si>
  <si>
    <r>
      <t>2016</t>
    </r>
    <r>
      <rPr>
        <b/>
        <vertAlign val="superscript"/>
        <sz val="10"/>
        <color rgb="FF000000"/>
        <rFont val="Arial"/>
        <family val="2"/>
      </rPr>
      <t>(5)</t>
    </r>
  </si>
  <si>
    <r>
      <t>High Potential Incident Performance - Teck Total</t>
    </r>
    <r>
      <rPr>
        <b/>
        <vertAlign val="superscript"/>
        <sz val="10"/>
        <color rgb="FF000000"/>
        <rFont val="Arial"/>
        <family val="2"/>
      </rPr>
      <t>(1),(2)</t>
    </r>
  </si>
  <si>
    <r>
      <t>High Potential Incident Performance - Teck-Operated</t>
    </r>
    <r>
      <rPr>
        <b/>
        <vertAlign val="superscript"/>
        <sz val="10"/>
        <color rgb="FF000000"/>
        <rFont val="Arial"/>
        <family val="2"/>
      </rPr>
      <t>(1),(2),(3)</t>
    </r>
  </si>
  <si>
    <r>
      <t>Detailed Health and Safety Performance in 2019 - Teck Total</t>
    </r>
    <r>
      <rPr>
        <b/>
        <vertAlign val="superscript"/>
        <sz val="10"/>
        <color rgb="FF000000"/>
        <rFont val="Arial"/>
        <family val="2"/>
      </rPr>
      <t>(1)</t>
    </r>
  </si>
  <si>
    <r>
      <t>Detailed Health and Safety Performance in 2018 - Teck Total</t>
    </r>
    <r>
      <rPr>
        <b/>
        <vertAlign val="superscript"/>
        <sz val="10"/>
        <color rgb="FF000000"/>
        <rFont val="Arial"/>
        <family val="2"/>
      </rPr>
      <t>(1)</t>
    </r>
  </si>
  <si>
    <r>
      <t>Detailed Health and Safety Performance in 2017 - Teck Total</t>
    </r>
    <r>
      <rPr>
        <b/>
        <vertAlign val="superscript"/>
        <sz val="10"/>
        <color rgb="FF000000"/>
        <rFont val="Arial"/>
        <family val="2"/>
      </rPr>
      <t>(1)</t>
    </r>
  </si>
  <si>
    <r>
      <t>Detailed Health and Safety Performance in 2016 - Teck Total</t>
    </r>
    <r>
      <rPr>
        <b/>
        <vertAlign val="superscript"/>
        <sz val="10"/>
        <color rgb="FF000000"/>
        <rFont val="Arial"/>
        <family val="2"/>
      </rPr>
      <t>(1)</t>
    </r>
  </si>
  <si>
    <r>
      <t>Process Safety Events - Teck-Operated</t>
    </r>
    <r>
      <rPr>
        <b/>
        <vertAlign val="superscript"/>
        <sz val="10"/>
        <color rgb="FF000000"/>
        <rFont val="Arial"/>
        <family val="2"/>
      </rPr>
      <t>(1),(2)</t>
    </r>
  </si>
  <si>
    <t>2019 Total Recordable Injury Frequency (by scope)</t>
  </si>
  <si>
    <t>2020 Total Recordable Injury Frequency (by scope)</t>
  </si>
  <si>
    <r>
      <t>Detailed Health and Safety Performance in 2020 - Teck Total</t>
    </r>
    <r>
      <rPr>
        <b/>
        <vertAlign val="superscript"/>
        <sz val="10"/>
        <color rgb="FF000000"/>
        <rFont val="Arial"/>
        <family val="2"/>
      </rPr>
      <t>(1)</t>
    </r>
  </si>
  <si>
    <r>
      <t>2018</t>
    </r>
    <r>
      <rPr>
        <b/>
        <vertAlign val="superscript"/>
        <sz val="10"/>
        <color theme="1"/>
        <rFont val="Arial"/>
        <family val="2"/>
      </rPr>
      <t>(2)</t>
    </r>
  </si>
  <si>
    <t>Total Hazardous and Non-Hazardous</t>
  </si>
  <si>
    <r>
      <t>2019</t>
    </r>
    <r>
      <rPr>
        <b/>
        <vertAlign val="superscript"/>
        <sz val="10"/>
        <color theme="1"/>
        <rFont val="Arial"/>
        <family val="2"/>
      </rPr>
      <t>(2)</t>
    </r>
  </si>
  <si>
    <r>
      <t>24,914</t>
    </r>
    <r>
      <rPr>
        <vertAlign val="superscript"/>
        <sz val="10"/>
        <color theme="1"/>
        <rFont val="Arial"/>
        <family val="2"/>
      </rPr>
      <t>(3)</t>
    </r>
  </si>
  <si>
    <r>
      <t>23,922</t>
    </r>
    <r>
      <rPr>
        <vertAlign val="superscript"/>
        <sz val="10"/>
        <color theme="1"/>
        <rFont val="Arial"/>
        <family val="2"/>
      </rPr>
      <t>(3)</t>
    </r>
  </si>
  <si>
    <r>
      <t>23,449</t>
    </r>
    <r>
      <rPr>
        <vertAlign val="superscript"/>
        <sz val="10"/>
        <color theme="1"/>
        <rFont val="Arial"/>
        <family val="2"/>
      </rPr>
      <t>(3)</t>
    </r>
  </si>
  <si>
    <r>
      <t>5,705</t>
    </r>
    <r>
      <rPr>
        <vertAlign val="superscript"/>
        <sz val="10"/>
        <color theme="1"/>
        <rFont val="Arial"/>
        <family val="2"/>
      </rPr>
      <t>(3)</t>
    </r>
  </si>
  <si>
    <r>
      <t>5,878</t>
    </r>
    <r>
      <rPr>
        <vertAlign val="superscript"/>
        <sz val="10"/>
        <color theme="1"/>
        <rFont val="Arial"/>
        <family val="2"/>
      </rPr>
      <t>(3)</t>
    </r>
  </si>
  <si>
    <r>
      <t>6,100</t>
    </r>
    <r>
      <rPr>
        <vertAlign val="superscript"/>
        <sz val="10"/>
        <color theme="1"/>
        <rFont val="Arial"/>
        <family val="2"/>
      </rPr>
      <t>(3)</t>
    </r>
  </si>
  <si>
    <t>(1) Other includes propane, waste oil, fuel oils and other process fuels.</t>
  </si>
  <si>
    <t>Energy Type (TJ)</t>
  </si>
  <si>
    <r>
      <t>Fuel Type (kt CO</t>
    </r>
    <r>
      <rPr>
        <b/>
        <vertAlign val="subscript"/>
        <sz val="10"/>
        <color theme="1"/>
        <rFont val="Arial"/>
        <family val="2"/>
      </rPr>
      <t>2</t>
    </r>
    <r>
      <rPr>
        <b/>
        <sz val="10"/>
        <color theme="1"/>
        <rFont val="Arial"/>
        <family val="2"/>
      </rPr>
      <t>e)</t>
    </r>
  </si>
  <si>
    <r>
      <t>Footnotes: Air Emissions to Air by Type</t>
    </r>
    <r>
      <rPr>
        <b/>
        <vertAlign val="superscript"/>
        <sz val="12"/>
        <rFont val="Arial"/>
        <family val="2"/>
      </rPr>
      <t>(1),(2),(3),(4),(5)</t>
    </r>
  </si>
  <si>
    <t>(1) Requirements and methods for determining air emissions can vary widely. Air emissions sources vary (e.g. stacks, combustion, explosives detonation). Not all sites have monitoring equipment in place to measure releases from all sources and activities.</t>
  </si>
  <si>
    <t>(4) Particulate emissions (i.e., dust) vary significantly by operation due to a number of factors, including external conditions such as weather and forest fires, location and size of stockpiles, terrain, nature and volume of materials moved and dust mitigation measures in place.</t>
  </si>
  <si>
    <r>
      <t>Nitrogen Oxides (tonnes)</t>
    </r>
    <r>
      <rPr>
        <b/>
        <vertAlign val="superscript"/>
        <sz val="10"/>
        <rFont val="Arial"/>
        <family val="2"/>
      </rPr>
      <t>(1)</t>
    </r>
  </si>
  <si>
    <r>
      <t>Carbon Monoxide (tonnes)</t>
    </r>
    <r>
      <rPr>
        <b/>
        <vertAlign val="superscript"/>
        <sz val="10"/>
        <rFont val="Arial"/>
        <family val="2"/>
      </rPr>
      <t>(1)</t>
    </r>
  </si>
  <si>
    <r>
      <t>Volatile Organic Compounds (tonnes)</t>
    </r>
    <r>
      <rPr>
        <b/>
        <vertAlign val="superscript"/>
        <sz val="10"/>
        <rFont val="Arial"/>
        <family val="2"/>
      </rPr>
      <t>(1)</t>
    </r>
  </si>
  <si>
    <r>
      <t>Mercury (tonnes)</t>
    </r>
    <r>
      <rPr>
        <b/>
        <vertAlign val="superscript"/>
        <sz val="10"/>
        <rFont val="Arial"/>
        <family val="2"/>
      </rPr>
      <t>(1)</t>
    </r>
  </si>
  <si>
    <r>
      <t>98</t>
    </r>
    <r>
      <rPr>
        <b/>
        <vertAlign val="superscript"/>
        <sz val="10"/>
        <rFont val="Arial"/>
        <family val="2"/>
      </rPr>
      <t>th</t>
    </r>
    <r>
      <rPr>
        <b/>
        <sz val="10"/>
        <rFont val="Arial"/>
        <family val="2"/>
      </rPr>
      <t xml:space="preserve"> Percentile</t>
    </r>
  </si>
  <si>
    <r>
      <t>52</t>
    </r>
    <r>
      <rPr>
        <vertAlign val="superscript"/>
        <sz val="10"/>
        <rFont val="Arial"/>
        <family val="2"/>
      </rPr>
      <t>(1)</t>
    </r>
  </si>
  <si>
    <r>
      <t>46</t>
    </r>
    <r>
      <rPr>
        <vertAlign val="superscript"/>
        <sz val="10"/>
        <rFont val="Arial"/>
        <family val="2"/>
      </rPr>
      <t>(1)</t>
    </r>
    <r>
      <rPr>
        <sz val="10"/>
        <rFont val="Arial"/>
        <family val="2"/>
      </rPr>
      <t xml:space="preserve"> </t>
    </r>
  </si>
  <si>
    <r>
      <t>Workforce Demographics</t>
    </r>
    <r>
      <rPr>
        <b/>
        <vertAlign val="superscript"/>
        <sz val="14"/>
        <color rgb="FF002060"/>
        <rFont val="Arial"/>
        <family val="2"/>
      </rPr>
      <t>(1)(2)</t>
    </r>
  </si>
  <si>
    <t>Water discharge</t>
  </si>
  <si>
    <t>Water consumption</t>
  </si>
  <si>
    <t>Water reused/recycled</t>
  </si>
  <si>
    <t>Mining Operations</t>
  </si>
  <si>
    <t>Source/Destination</t>
  </si>
  <si>
    <r>
      <t>Surface water</t>
    </r>
    <r>
      <rPr>
        <vertAlign val="superscript"/>
        <sz val="10"/>
        <color theme="1"/>
        <rFont val="Arial"/>
        <family val="2"/>
      </rPr>
      <t xml:space="preserve"> (4)</t>
    </r>
  </si>
  <si>
    <r>
      <t xml:space="preserve">Groundwater </t>
    </r>
    <r>
      <rPr>
        <vertAlign val="superscript"/>
        <sz val="10"/>
        <color theme="1"/>
        <rFont val="Arial"/>
        <family val="2"/>
      </rPr>
      <t>(5)</t>
    </r>
  </si>
  <si>
    <r>
      <t xml:space="preserve">Sea water </t>
    </r>
    <r>
      <rPr>
        <vertAlign val="superscript"/>
        <sz val="10"/>
        <color theme="1"/>
        <rFont val="Arial"/>
        <family val="2"/>
      </rPr>
      <t xml:space="preserve">(6) </t>
    </r>
  </si>
  <si>
    <r>
      <t xml:space="preserve">Third-party water </t>
    </r>
    <r>
      <rPr>
        <vertAlign val="superscript"/>
        <sz val="10"/>
        <color theme="1"/>
        <rFont val="Arial"/>
        <family val="2"/>
      </rPr>
      <t>(7)</t>
    </r>
  </si>
  <si>
    <t>New Hires by Age Group, Country and Gender in 2019</t>
  </si>
  <si>
    <t>Voluntary Turnover Rate</t>
  </si>
  <si>
    <t>Total Turnover</t>
  </si>
  <si>
    <t>Number of employees who returned to work after parental leave ended that were still employed 12 months after their return to work</t>
  </si>
  <si>
    <t>NA</t>
  </si>
  <si>
    <t>N/A</t>
  </si>
  <si>
    <t>(2) Return to work rate is the total number of employees who returned to work after parental leave, expressed as a percentage of total number of employees due to return to work after taking parental leave.</t>
  </si>
  <si>
    <t>(3) Retention rate is the total number of employees retained 12 months after returning to work following a period of parental leave, expressed as a percentage of total number of employees returning from parental leave in the prior reporting period.</t>
  </si>
  <si>
    <r>
      <t>Entry Level Wage Compared to Local Minimum Wage</t>
    </r>
    <r>
      <rPr>
        <b/>
        <vertAlign val="superscript"/>
        <sz val="10"/>
        <color theme="1"/>
        <rFont val="Arial"/>
        <family val="2"/>
      </rPr>
      <t>(1),(2)(3)</t>
    </r>
  </si>
  <si>
    <r>
      <t>(3)</t>
    </r>
    <r>
      <rPr>
        <sz val="7"/>
        <color rgb="FF000000"/>
        <rFont val="Times New Roman"/>
        <family val="1"/>
      </rPr>
      <t xml:space="preserve">  </t>
    </r>
    <r>
      <rPr>
        <sz val="8"/>
        <color rgb="FF000000"/>
        <rFont val="Arial"/>
        <family val="2"/>
      </rPr>
      <t>The figures representing Chile are for lowest paid operations role as Chilean operations do not have hourly employees.</t>
    </r>
  </si>
  <si>
    <t>Footnotes: Workforce Demographics</t>
  </si>
  <si>
    <t>New Hires by Age Group, Country and Gender in 2020</t>
  </si>
  <si>
    <t xml:space="preserve">Policies and Commitments </t>
  </si>
  <si>
    <t>Climate Change Strategy and Goals</t>
  </si>
  <si>
    <t>Link</t>
  </si>
  <si>
    <t>Visit</t>
  </si>
  <si>
    <t>Water Stewardship Strategy and Goals</t>
  </si>
  <si>
    <t>Download</t>
  </si>
  <si>
    <t>Tailings Management Strategy and Goals</t>
  </si>
  <si>
    <t>Teck Tailings Facility Inventory</t>
  </si>
  <si>
    <t>Biodiversity and Reclamation Strategy and Goals</t>
  </si>
  <si>
    <t>Code of Sustainable Conduct</t>
  </si>
  <si>
    <t>Health, Safety, Environment and Community Management Standards</t>
  </si>
  <si>
    <t>Organizational Conduct/Governance</t>
  </si>
  <si>
    <t>Anti-Corruption Compliance Policy and Manual</t>
  </si>
  <si>
    <t>Tax Policy</t>
  </si>
  <si>
    <t>Social</t>
  </si>
  <si>
    <t xml:space="preserve">Elk Valley Water Quality Plan </t>
  </si>
  <si>
    <t>Responsible Production Strategy and Goals</t>
  </si>
  <si>
    <t>Product</t>
  </si>
  <si>
    <t>Product Data Sheets</t>
  </si>
  <si>
    <t>Safety Data Sheets</t>
  </si>
  <si>
    <t>Germanium ISO 9001:2015</t>
  </si>
  <si>
    <t>Indium ISO 9001:2015</t>
  </si>
  <si>
    <t>Lead ISO 9001:2015</t>
  </si>
  <si>
    <t>Sulphur ISO 9001:2015</t>
  </si>
  <si>
    <t>Zinc ISO 9001:2015</t>
  </si>
  <si>
    <t>Health and Safety Strategy and Goals</t>
  </si>
  <si>
    <t>Expectations for Suppliers and Contractors</t>
  </si>
  <si>
    <t>Health and Safety Policy</t>
  </si>
  <si>
    <t>Communities and Indigenous Peoples Strategy and Goals</t>
  </si>
  <si>
    <t>Community Investment Program</t>
  </si>
  <si>
    <t>Indigenous Peoples Policy</t>
  </si>
  <si>
    <t>Human Rights Policy</t>
  </si>
  <si>
    <t>Unless otherwise stated, we report data for our operations on a 100% ownership basis (e.g., for a 97.5%-owned operation, we report 100% of the data).</t>
  </si>
  <si>
    <t xml:space="preserve">If you have any questions or feedback on our sustainability performance data, our sustainability report our any other related disclosure, please email us at sustainability@teck.com
</t>
  </si>
  <si>
    <t xml:space="preserve">The scope of data covers all of the operations managed by Teck and also, where appropriate, key issues at exploration and development projects and at joint venture operations. Data for joint ventures not operated by Teck is not presented unless otherwise stated. </t>
  </si>
  <si>
    <t xml:space="preserve">Code of Ethics </t>
  </si>
  <si>
    <t xml:space="preserve">Female </t>
  </si>
  <si>
    <r>
      <t>Senior Management</t>
    </r>
    <r>
      <rPr>
        <vertAlign val="superscript"/>
        <sz val="10"/>
        <color theme="1"/>
        <rFont val="Arial"/>
        <family val="2"/>
      </rPr>
      <t>(1)</t>
    </r>
  </si>
  <si>
    <t>(1) Senior management includes leadership and officers at Teck but does not include the Board of Directors.</t>
  </si>
  <si>
    <t>Gender</t>
  </si>
  <si>
    <t>50 and Over</t>
  </si>
  <si>
    <t>2.3:1</t>
  </si>
  <si>
    <t>2.2:1</t>
  </si>
  <si>
    <t>1.9:1</t>
  </si>
  <si>
    <t>2.4:1</t>
  </si>
  <si>
    <t>(1) For Canada, Teck wages are compared against the B.C. minimum wage. For United States, Teck wages are compared against the Alaska minimum wage. In Chile, they are compared against the national minimum wage. Teck provides competitive wages that are above the local minimum for all employees.</t>
  </si>
  <si>
    <t>Employee Category</t>
  </si>
  <si>
    <t>1 : 1</t>
  </si>
  <si>
    <t>Hourly/Operators</t>
  </si>
  <si>
    <t>n/a</t>
  </si>
  <si>
    <t>Operators</t>
  </si>
  <si>
    <t>Ratio</t>
  </si>
  <si>
    <t>117:1</t>
  </si>
  <si>
    <t xml:space="preserve">Chile </t>
  </si>
  <si>
    <t>27:1</t>
  </si>
  <si>
    <t>7:1</t>
  </si>
  <si>
    <t>Highest Paid</t>
  </si>
  <si>
    <t>Median of All Employees</t>
  </si>
  <si>
    <t>16.6 : 1</t>
  </si>
  <si>
    <t>1.0 : 1</t>
  </si>
  <si>
    <t>1.1 : 1</t>
  </si>
  <si>
    <r>
      <t>Number of employees who returned to work after parental leave ended</t>
    </r>
    <r>
      <rPr>
        <vertAlign val="superscript"/>
        <sz val="10"/>
        <color rgb="FF000000"/>
        <rFont val="Arial"/>
        <family val="2"/>
      </rPr>
      <t>(1)</t>
    </r>
  </si>
  <si>
    <r>
      <t>Return to work rate of employees who took parental leave (%)</t>
    </r>
    <r>
      <rPr>
        <vertAlign val="superscript"/>
        <sz val="10"/>
        <color rgb="FF000000"/>
        <rFont val="Arial"/>
        <family val="2"/>
      </rPr>
      <t>(2)</t>
    </r>
  </si>
  <si>
    <r>
      <t>Retention rate of employees who took parental leave (%)</t>
    </r>
    <r>
      <rPr>
        <vertAlign val="superscript"/>
        <sz val="10"/>
        <color rgb="FF000000"/>
        <rFont val="Arial"/>
        <family val="2"/>
      </rPr>
      <t>(3)</t>
    </r>
  </si>
  <si>
    <t>(1) Includes employees returning from parental leave in the prior reporting period.</t>
  </si>
  <si>
    <t>Diversity of Governance Bodies (as of December 31, 2020)</t>
  </si>
  <si>
    <t>Percentage</t>
  </si>
  <si>
    <r>
      <t>Independent Directors</t>
    </r>
    <r>
      <rPr>
        <b/>
        <vertAlign val="superscript"/>
        <sz val="10"/>
        <color theme="1"/>
        <rFont val="Arial"/>
        <family val="2"/>
      </rPr>
      <t>(1)</t>
    </r>
  </si>
  <si>
    <t>(1) Teck’s Board considers directors to be independent if (i) they are not members of management and are free of any interest or any business, family, or other relationship that could reasonably be perceived to interfere with their ability to act with a view to the best interests of Teck, other than interests and relationships arising solely from holdings in Teck; and (ii) they do not have any direct or indirect material relationship as defined in accordance with applicable Canadian securities laws.</t>
  </si>
  <si>
    <r>
      <t>Visible Minorities</t>
    </r>
    <r>
      <rPr>
        <vertAlign val="superscript"/>
        <sz val="10"/>
        <color rgb="FF000000"/>
        <rFont val="Arial"/>
        <family val="2"/>
      </rPr>
      <t>(2)</t>
    </r>
  </si>
  <si>
    <t>(2) Visible Minorities includes members of a visible minorities as that term is defined in the Employment Equity Act (Canada), being persons, other than Aboriginal peoples, who are non-Caucasian in race or non-white in colour.</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</si>
  <si>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</si>
  <si>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Climate Change - Energy and Emissions</t>
  </si>
  <si>
    <r>
      <t>Exploration</t>
    </r>
    <r>
      <rPr>
        <vertAlign val="superscript"/>
        <sz val="10"/>
        <color rgb="FF000000"/>
        <rFont val="Arial"/>
        <family val="2"/>
      </rPr>
      <t>(5)</t>
    </r>
  </si>
  <si>
    <t>Payments Received from Governments</t>
  </si>
  <si>
    <t>Fatality Rate</t>
  </si>
  <si>
    <t>NR</t>
  </si>
  <si>
    <r>
      <t>Occupational Diseases Cases</t>
    </r>
    <r>
      <rPr>
        <b/>
        <vertAlign val="superscript"/>
        <sz val="10"/>
        <color rgb="FF000000"/>
        <rFont val="Arial"/>
        <family val="2"/>
      </rPr>
      <t>(1),(2),(3),(4),(5)</t>
    </r>
  </si>
  <si>
    <r>
      <t>(1)</t>
    </r>
    <r>
      <rPr>
        <sz val="7"/>
        <color theme="1"/>
        <rFont val="Times New Roman"/>
        <family val="1"/>
      </rPr>
      <t> </t>
    </r>
    <r>
      <rPr>
        <sz val="8"/>
        <color theme="1"/>
        <rFont val="Arial"/>
        <family val="2"/>
      </rPr>
      <t xml:space="preserve">Occupational disease data is collected from insurance providers such as WorkSafeBC; global exploration sites or marketing offices are not included. </t>
    </r>
  </si>
  <si>
    <r>
      <t>(2)</t>
    </r>
    <r>
      <rPr>
        <sz val="7"/>
        <color theme="1"/>
        <rFont val="Times New Roman"/>
        <family val="1"/>
      </rPr>
      <t> </t>
    </r>
    <r>
      <rPr>
        <sz val="8"/>
        <color theme="1"/>
        <rFont val="Arial"/>
        <family val="2"/>
      </rPr>
      <t>Occupational diseases are defined as an adverse, generally chronic and irreversible health effect associated with overexposure to chemical, physical or biological agents in the workplace (e.g., silicosis, bladder cancer, berylliosis, metal fume fever, asthma).</t>
    </r>
  </si>
  <si>
    <t>(3) Workers’ compensation claims data is for accepted claims over the past four years and is for employees only; contractor data is not included.</t>
  </si>
  <si>
    <r>
      <t>(4)</t>
    </r>
    <r>
      <rPr>
        <sz val="7"/>
        <color theme="1"/>
        <rFont val="Times New Roman"/>
        <family val="1"/>
      </rPr>
      <t> </t>
    </r>
    <r>
      <rPr>
        <sz val="8"/>
        <color theme="1"/>
        <rFont val="Arial"/>
        <family val="2"/>
      </rPr>
      <t>The reporting for hearing loss may be under-reported, due to limited data availability.</t>
    </r>
  </si>
  <si>
    <t>(1) Frequency indicators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t>
  </si>
  <si>
    <r>
      <t>Detailed Health and Safety Performance in 2020 - Teck Operated</t>
    </r>
    <r>
      <rPr>
        <b/>
        <vertAlign val="superscript"/>
        <sz val="10"/>
        <color rgb="FF000000"/>
        <rFont val="Arial"/>
        <family val="2"/>
      </rPr>
      <t>(1)</t>
    </r>
  </si>
  <si>
    <t>(1) Safety statistics in this table covers all of our locations in which Teck holds majority ownership and directly manages (operations, projects, closed properties, exploration sites and offices). For sites where Teck owns more than 50%, safety statistics are weighted 100%.</t>
  </si>
  <si>
    <t>(1) Safety statistics in this table cover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t>
  </si>
  <si>
    <t>Under 30</t>
  </si>
  <si>
    <t>30 - 50</t>
  </si>
  <si>
    <t>Tax</t>
  </si>
  <si>
    <t>Name of Constituent Entities resident in the Tax Jurisdiction</t>
  </si>
  <si>
    <t>Mining or Production</t>
  </si>
  <si>
    <t>Sales, Marketing or Distribution</t>
  </si>
  <si>
    <t>Research and Development</t>
  </si>
  <si>
    <t>Holding or Managing Intellectual Property</t>
  </si>
  <si>
    <t>Administrative, Management or Support Services</t>
  </si>
  <si>
    <t>Internal Group Finance</t>
  </si>
  <si>
    <t>Insurance</t>
  </si>
  <si>
    <t>Holding Shares or other equity instruments</t>
  </si>
  <si>
    <t>Dormant</t>
  </si>
  <si>
    <t>Argentina</t>
  </si>
  <si>
    <t>Cominco Argentina Ltd. (Branch)</t>
  </si>
  <si>
    <t>X</t>
  </si>
  <si>
    <t>Teck Argentina Ltd. (Branch)</t>
  </si>
  <si>
    <t>Lennard Shelf Pty Ltd</t>
  </si>
  <si>
    <t>Teck Australia Pty Ltd.</t>
  </si>
  <si>
    <t>Bermuda</t>
  </si>
  <si>
    <t>BMC Insurance Company Limited</t>
  </si>
  <si>
    <t>Teck Global Finance Ltd.</t>
  </si>
  <si>
    <t>Bolivia</t>
  </si>
  <si>
    <t>Minera Cominco Bolivia Ltda</t>
  </si>
  <si>
    <t>Brazil</t>
  </si>
  <si>
    <t>Companhia Niquel Santa Fe</t>
  </si>
  <si>
    <t>Mineradora INVI Ltda</t>
  </si>
  <si>
    <t>Cayman Islands</t>
  </si>
  <si>
    <t>Aur Mexcay Inc.</t>
  </si>
  <si>
    <t>Aur Perucay Inc.</t>
  </si>
  <si>
    <t>Patcay Inc.</t>
  </si>
  <si>
    <t>Teck Chilean Holdings Ltd. Agencia Chile</t>
  </si>
  <si>
    <t>Compania Minera Teck Carmen de Andacollo</t>
  </si>
  <si>
    <t>Compania Minera Teck Quebrada Blanca S.A.</t>
  </si>
  <si>
    <t>Teck Resources Chile Limitada</t>
  </si>
  <si>
    <t>SCM Minera AQM Chile</t>
  </si>
  <si>
    <t>Sierra Jardin Mining S.p.A.</t>
  </si>
  <si>
    <t>Quebrada Blanca Holdings SpA</t>
  </si>
  <si>
    <t>Teck Consulting (Beijing) Co., Ltd.</t>
  </si>
  <si>
    <t>Ghana</t>
  </si>
  <si>
    <t>Teck Ghana Limited</t>
  </si>
  <si>
    <t>Teck Ireland Ltd. (Branch)</t>
  </si>
  <si>
    <t>Teck Resources Marketing Japan K.K.</t>
  </si>
  <si>
    <t>Agricola Teck S.P.R. de L.R.</t>
  </si>
  <si>
    <t>Coordinaciones Teck Mexico S.A. de C.V.</t>
  </si>
  <si>
    <t>Minas de San Nicolas, S.A. de C.V.</t>
  </si>
  <si>
    <t>Minera Tama S.A. de C.V.</t>
  </si>
  <si>
    <t>Minera Teck S.A. de C.V.</t>
  </si>
  <si>
    <t>Minera Torre de Oro S.A.P.I. de C.V.</t>
  </si>
  <si>
    <t>Tenedora Teck Mexico, S.A. de C.V.</t>
  </si>
  <si>
    <t>Mongolia</t>
  </si>
  <si>
    <t>TCKMO LLC</t>
  </si>
  <si>
    <t>Cominco Namibia Ltd. (Branch)</t>
  </si>
  <si>
    <t>Teck Namibia Ltd. (Branch)</t>
  </si>
  <si>
    <t>Panama</t>
  </si>
  <si>
    <t>Minera Teck Panama, S.A.</t>
  </si>
  <si>
    <t>Panacobre, S.A.</t>
  </si>
  <si>
    <t>Compania Minera Antamina S.A.</t>
  </si>
  <si>
    <t>Compania Minera Zafranal S.A.C.</t>
  </si>
  <si>
    <t>Minera AQM Copper Peru S.A.C.</t>
  </si>
  <si>
    <t>Teck Peru S.A.</t>
  </si>
  <si>
    <t>Kavak Madencilik A.S.</t>
  </si>
  <si>
    <t>Konakli Metal Madencilik Sanayi Ticaret A.S.</t>
  </si>
  <si>
    <t>Orta Truva Madencilik Sanayi ve Ticaret A.S.</t>
  </si>
  <si>
    <t>Teck Anadolu Madencilik Anonim Sirketi</t>
  </si>
  <si>
    <t>Teck Madencilik Sanayi Ticaret A.S.</t>
  </si>
  <si>
    <t>Truva Bakir Maden Isletmeleri A.S.</t>
  </si>
  <si>
    <t>American Titanium Inc.</t>
  </si>
  <si>
    <t>Bonna Incorporated</t>
  </si>
  <si>
    <t>Deldorita Ranches Inc.</t>
  </si>
  <si>
    <t>TCAI Incorporated</t>
  </si>
  <si>
    <t>Teck Advanced Materials Incorporated</t>
  </si>
  <si>
    <t>Teck Alaska Incorporated</t>
  </si>
  <si>
    <t>Teck Alaska Maritime Incorporated</t>
  </si>
  <si>
    <t>Teck American Energy Sales Incorporated</t>
  </si>
  <si>
    <t>Teck American Incorporated</t>
  </si>
  <si>
    <t>Teck American Metal Sales Incorporated</t>
  </si>
  <si>
    <t>Teck CO, LLC</t>
  </si>
  <si>
    <t>Teck Washington Incorporated</t>
  </si>
  <si>
    <t>119994 Canada Limited</t>
  </si>
  <si>
    <t>1456359 Ontario Inc.</t>
  </si>
  <si>
    <t>4116313 Canada Inc.</t>
  </si>
  <si>
    <t>585566 B.C. Ltd.</t>
  </si>
  <si>
    <t>6069789 Canada Inc.</t>
  </si>
  <si>
    <t>7062338 Canada Inc.</t>
  </si>
  <si>
    <t>8230137 Canada Inc.</t>
  </si>
  <si>
    <t>8359571 Canada Inc.</t>
  </si>
  <si>
    <t>9749977 Canada Inc.</t>
  </si>
  <si>
    <t>Afton Operating Corporation</t>
  </si>
  <si>
    <t>AQM Copper Inc.</t>
  </si>
  <si>
    <t>Bamoos Minerals Limited</t>
  </si>
  <si>
    <t>Bartec Mining Company Limited</t>
  </si>
  <si>
    <t>Bitmin Resources Inc.</t>
  </si>
  <si>
    <t>BMC Financial Inc.</t>
  </si>
  <si>
    <t>Bullmoose Operating Corporation</t>
  </si>
  <si>
    <t>Cardinal River Coals Ltd.</t>
  </si>
  <si>
    <t>CESL Limited</t>
  </si>
  <si>
    <t>CESL Technology Ltd.</t>
  </si>
  <si>
    <t>Cirque Operating Corp.</t>
  </si>
  <si>
    <t>Cominco Argentina Ltd.</t>
  </si>
  <si>
    <t>Cominco Namibia Ltd.</t>
  </si>
  <si>
    <t>Elkview Mine G.P. Inc.</t>
  </si>
  <si>
    <t>Elkview Mine Limited Partnership</t>
  </si>
  <si>
    <t>Favourable Lake Explorations Limited</t>
  </si>
  <si>
    <t>Feld Temagami Mines Limited</t>
  </si>
  <si>
    <t>Fording (GP) ULC</t>
  </si>
  <si>
    <t>Fording Amalco Inc.</t>
  </si>
  <si>
    <t>Fording Partnership</t>
  </si>
  <si>
    <t>Fort Hills Energy Limited Partnership</t>
  </si>
  <si>
    <t>Frontier Energy Project Corporation</t>
  </si>
  <si>
    <t>Galore Creek Mining Corporation</t>
  </si>
  <si>
    <t>Galore Creek Partnership</t>
  </si>
  <si>
    <t>Highmont Mining Company (A Partnership)</t>
  </si>
  <si>
    <t>Highmont Operating Corporation</t>
  </si>
  <si>
    <t>International Nickel Ventures Inc.</t>
  </si>
  <si>
    <t>Liard Copper Mines Limited</t>
  </si>
  <si>
    <t>Newfoundland Zinc Mines Limited</t>
  </si>
  <si>
    <t>Nome Securities Limited</t>
  </si>
  <si>
    <t>Quintette Coal Limited</t>
  </si>
  <si>
    <t>Quintette Operating Corporation</t>
  </si>
  <si>
    <t>Ridgetop Forwarding Ltd.</t>
  </si>
  <si>
    <t>Sa Dena Hes Operating Corporation</t>
  </si>
  <si>
    <t>Secrecorp Minerals Ltd.</t>
  </si>
  <si>
    <t>Silverbirch Energy Corporation</t>
  </si>
  <si>
    <t>TCL Australia Holdings Inc.</t>
  </si>
  <si>
    <t>TCL U.S. Holdings Ltd.</t>
  </si>
  <si>
    <t>Teck Argentina Ltd.</t>
  </si>
  <si>
    <t>Teck Base Metals Limited</t>
  </si>
  <si>
    <t>Teck Canadian Energy Sales Limited</t>
  </si>
  <si>
    <t>Teck Chilean Holdings Ltd.</t>
  </si>
  <si>
    <t>Teck Coal Limited</t>
  </si>
  <si>
    <t>Teck Coal Partnership</t>
  </si>
  <si>
    <t>Teck Foundation</t>
  </si>
  <si>
    <t>Teck Frontier Corporation</t>
  </si>
  <si>
    <t>Teck Frontier Energy Partnership</t>
  </si>
  <si>
    <t>Teck Highland Valley Copper Corporation</t>
  </si>
  <si>
    <t>Teck Highland Valley Copper Partnership</t>
  </si>
  <si>
    <t>Teck Highmont Holdings Inc.</t>
  </si>
  <si>
    <t xml:space="preserve">Teck Investment Limited </t>
  </si>
  <si>
    <t>Teck Ireland Ltd.</t>
  </si>
  <si>
    <t>Teck Logistics Limited</t>
  </si>
  <si>
    <t>Teck Metals Ltd.</t>
  </si>
  <si>
    <t>Teck Mining Worldwide Holdings Ltd.</t>
  </si>
  <si>
    <t>Teck Namibia Ltd.</t>
  </si>
  <si>
    <t>Teck Nova Scotia Company</t>
  </si>
  <si>
    <t>Teck Panama Minerals Corp.</t>
  </si>
  <si>
    <t>Teck Relincho Holdings Ltd.</t>
  </si>
  <si>
    <t>Teck Resources Coal Partnership</t>
  </si>
  <si>
    <t>Teck Resources Financial Corp.</t>
  </si>
  <si>
    <t>Teck Resources Limited</t>
  </si>
  <si>
    <t>Teck Resources Mining Partnership</t>
  </si>
  <si>
    <t>Teck South American Holdings Ltd.</t>
  </si>
  <si>
    <t>Teck.Com.Inc.</t>
  </si>
  <si>
    <t>Teck-Bullmoose Coal Inc.</t>
  </si>
  <si>
    <t>Teckgold Limited</t>
  </si>
  <si>
    <t>The Quintette Coal Partnership</t>
  </si>
  <si>
    <t xml:space="preserve">Main business activity(ies) carried out by the constituent entity </t>
  </si>
  <si>
    <t>Country/Tax Jurisdiction</t>
  </si>
  <si>
    <t>Cattle ranch</t>
  </si>
  <si>
    <t>Holding company for royalty asset</t>
  </si>
  <si>
    <t>Supplies materials to the semi-conductor industry</t>
  </si>
  <si>
    <t>Owning and operating marine vessels</t>
  </si>
  <si>
    <t>Freight forwarding</t>
  </si>
  <si>
    <t>Revenues - Unrelated Party</t>
  </si>
  <si>
    <t>Revenues - Related Party</t>
  </si>
  <si>
    <t>Revenues - Total</t>
  </si>
  <si>
    <t>Profit (Loss) Before Income Tax</t>
  </si>
  <si>
    <t>Income Tax Paid (on cash basis)</t>
  </si>
  <si>
    <t>Income Tax Accrued - Current Year</t>
  </si>
  <si>
    <t>Stated Capital</t>
  </si>
  <si>
    <t>Accumulated Earnings</t>
  </si>
  <si>
    <t>Number of Employees</t>
  </si>
  <si>
    <t>Tangible Assets other than Cash and Cash Equivalents</t>
  </si>
  <si>
    <t>Argentina (AR)</t>
  </si>
  <si>
    <t>Australia (AU)</t>
  </si>
  <si>
    <t>Bermuda (BM)</t>
  </si>
  <si>
    <t>Bolivia (BO)</t>
  </si>
  <si>
    <t>Brazil (BR)</t>
  </si>
  <si>
    <t>Cayman Islands (KY)</t>
  </si>
  <si>
    <t>Canada (CA)</t>
  </si>
  <si>
    <t>Chile (CL)</t>
  </si>
  <si>
    <t>China (CN)</t>
  </si>
  <si>
    <t>Ghana (GH)</t>
  </si>
  <si>
    <t>Ireland (IE)</t>
  </si>
  <si>
    <t>Japan (JP)</t>
  </si>
  <si>
    <t>Mexico (MX)</t>
  </si>
  <si>
    <t>Mongolia (MN)</t>
  </si>
  <si>
    <t>Namibia (NA)</t>
  </si>
  <si>
    <t>Panama (PA)</t>
  </si>
  <si>
    <t>Peru (PE)</t>
  </si>
  <si>
    <t>Turkey (TR)</t>
  </si>
  <si>
    <t>United States (US)</t>
  </si>
  <si>
    <t>Tax expense (recovery) at the Canadian statutory income tax rate of 26.94%</t>
  </si>
  <si>
    <t>Tax effect of:</t>
  </si>
  <si>
    <t>Resource taxes</t>
  </si>
  <si>
    <t>Resource and depletion allowances</t>
  </si>
  <si>
    <t>Non-deductible expenses (non-taxable income)</t>
  </si>
  <si>
    <t>Impact of initial recognition exemption related to the Frontier oil sands project</t>
  </si>
  <si>
    <t>Tax pools not recognized (recognition of previously unrecognized tax pools)</t>
  </si>
  <si>
    <t>Effect due to legislative changes</t>
  </si>
  <si>
    <t>Withholding taxes on foreign earnings</t>
  </si>
  <si>
    <t>Difference in tax rates from foreign jurisdictions</t>
  </si>
  <si>
    <t>Revisions to prior year estimates</t>
  </si>
  <si>
    <t>Grand Total  - Tax Expense</t>
  </si>
  <si>
    <r>
      <t>Number of Local Employees by Operation</t>
    </r>
    <r>
      <rPr>
        <vertAlign val="superscript"/>
        <sz val="10"/>
        <color theme="1"/>
        <rFont val="Arial"/>
        <family val="2"/>
      </rPr>
      <t>(1),(2)</t>
    </r>
  </si>
  <si>
    <t>Reconciliation of Tax Expense at the Statutory Tax Rate to the Corporate Income Tax Expense Recorded</t>
  </si>
  <si>
    <t>For the Year Ended December 31, 2019 (In CAD$ millions)</t>
  </si>
  <si>
    <t>Reconciliation of Amounts Reported From Country-By-Country Report to Consolidated Financial Statements</t>
  </si>
  <si>
    <t>Revenues From Third Party Sales</t>
  </si>
  <si>
    <t>Profit/(Loss) Before Tax</t>
  </si>
  <si>
    <t>Tangible Assets Other Than Cash &amp; Cash Equivalents</t>
  </si>
  <si>
    <t>Corporate Income Tax Paid on a Cash Basis</t>
  </si>
  <si>
    <t xml:space="preserve">Amounts Reported : </t>
  </si>
  <si>
    <t>Per CbCR</t>
  </si>
  <si>
    <t>Per TRL Consolidated Financial Statements</t>
  </si>
  <si>
    <t>Differences</t>
  </si>
  <si>
    <t>Remaining Differences</t>
  </si>
  <si>
    <t xml:space="preserve">Reconciled Total </t>
  </si>
  <si>
    <t>Summary of All Entities in 2019</t>
  </si>
  <si>
    <t xml:space="preserve">(1) Consolidation Adjustments - Amounts relate to adjustments made to bring amounts reported on the non-consolidated financial statement to those reported on the consolidated financial statements.  Adjustments include elimination of intercompany transactions between related entities and purchase price allocation in accordance with IFRS 3 – Business Combinations.  </t>
  </si>
  <si>
    <t>(5) Other - Remaining differences between amounts reported for CbCR and financial statements which are insignificant when analyzed individually.</t>
  </si>
  <si>
    <r>
      <t>Consolidation adjustments</t>
    </r>
    <r>
      <rPr>
        <vertAlign val="superscript"/>
        <sz val="10"/>
        <color theme="1"/>
        <rFont val="Arial"/>
        <family val="2"/>
      </rPr>
      <t>(1)</t>
    </r>
  </si>
  <si>
    <r>
      <t>Differences in FX rates applied for CbCR and financial statement purposes</t>
    </r>
    <r>
      <rPr>
        <vertAlign val="superscript"/>
        <sz val="10"/>
        <color theme="1"/>
        <rFont val="Arial"/>
        <family val="2"/>
      </rPr>
      <t>(2)</t>
    </r>
  </si>
  <si>
    <r>
      <t>Interest in controlled entities held by minority interest</t>
    </r>
    <r>
      <rPr>
        <vertAlign val="superscript"/>
        <sz val="10"/>
        <color theme="1"/>
        <rFont val="Arial"/>
        <family val="2"/>
      </rPr>
      <t>(3)</t>
    </r>
  </si>
  <si>
    <r>
      <t>Classification differences between CbCR and financial statements</t>
    </r>
    <r>
      <rPr>
        <vertAlign val="superscript"/>
        <sz val="10"/>
        <color theme="1"/>
        <rFont val="Arial"/>
        <family val="2"/>
      </rPr>
      <t>(4)</t>
    </r>
  </si>
  <si>
    <r>
      <t>Other</t>
    </r>
    <r>
      <rPr>
        <vertAlign val="superscript"/>
        <sz val="10"/>
        <color theme="1"/>
        <rFont val="Arial"/>
        <family val="2"/>
      </rPr>
      <t>(5)</t>
    </r>
  </si>
  <si>
    <t xml:space="preserve">(1) Stated Capital &amp; Accumulated Earnings - For Constituent Entities resident in a jurisdiction other than Canada or those which are resident in Canada but with a functional currency other than CAD, historical foreign exchange rates are used to translate stated capital and accumulated earnings denominated in a foreign currency to CAD for accounting purposes.  For CbCR purposes, stated capital and accumulated earnings for such entities are translated at the applicable average foreign exchange rate for the year.  </t>
  </si>
  <si>
    <t xml:space="preserve">(2) Income Tax Paid (On Cash Basis) - The amounts reported for income tax paid or refunded on a cash basis are based on information gathered for ESTMA reporting purposes. </t>
  </si>
  <si>
    <t xml:space="preserve">(3) Stated Capital - Constituent Entities of the Reporting Entity includes partnerships.  For CbCR purposes, partnership contributions are included in the stated capital balances reported.  </t>
  </si>
  <si>
    <t xml:space="preserve">(4) Difference Between IFRS and Foreign Accounting Standards - The values reported for the allocation of income, taxes and business activities may differ from those reported in accordance with IFRS if the Constituent Entities prepare their financial statements in accordance with their local accounting standards as opposed to IFRS.  The amounts reported are based on the non-consolidated financial statement of the Constituent Entity prepared in accordance with the accounting standards applicable in the Constituent Entity’s tax jurisdiction.  </t>
  </si>
  <si>
    <t xml:space="preserve">(5) Revenue – Partnership Distributions - Pursuant to the OECD guidance, Revenue is defined to exclude payments received from other Constituent Entities that are treated as dividends in the payor’s tax jurisdiction.  For CbCR purposes, partnership distributions have been excluded from Revenue on the basis that such distributions are of the same nature as dividends. </t>
  </si>
  <si>
    <t xml:space="preserve">(6) Compania Minera Teck Carmen de Andacollo – Number of Employees - The number of employees of Compania Minera Teck Carmen de Andacollo in Chile is reported on a pro-rata basis in accordance with the pro-rata reporting of the financial data of Compania Minera Teck Carmen de Andacollo.  </t>
  </si>
  <si>
    <t xml:space="preserve">(7) Compania Minera Teck Quebrada Blanca S.A. – Number of Employees - The number of employees of Compania Minera Teck Quebrada Blanca S.A. in Chile is reported on a pro-rata basis in accordance with the pro-rata reporting of the financial data of Compania Minera Teck Quebrada Blanca S.A.  </t>
  </si>
  <si>
    <t xml:space="preserve">(8) Compania Minera Antamina S.A. – Number of Employees - The number of employees of Compania Minera Antamina S.A. in Peru is reported on a pro-rata basis in accordance with the pro-rata reporting of the financial data of Compania Minera Antamina S.A.  </t>
  </si>
  <si>
    <r>
      <t>Coal Mountain</t>
    </r>
    <r>
      <rPr>
        <vertAlign val="superscript"/>
        <sz val="10"/>
        <color theme="1"/>
        <rFont val="Arial"/>
        <family val="2"/>
      </rPr>
      <t>(3)</t>
    </r>
  </si>
  <si>
    <r>
      <t>Pend Oreille</t>
    </r>
    <r>
      <rPr>
        <vertAlign val="superscript"/>
        <sz val="10"/>
        <color theme="1"/>
        <rFont val="Arial"/>
        <family val="2"/>
      </rPr>
      <t>(3)</t>
    </r>
  </si>
  <si>
    <r>
      <t>Coal Mountain</t>
    </r>
    <r>
      <rPr>
        <vertAlign val="superscript"/>
        <sz val="10"/>
        <color theme="1"/>
        <rFont val="Arial"/>
        <family val="2"/>
      </rPr>
      <t>(4)</t>
    </r>
  </si>
  <si>
    <r>
      <t>Pend Oreille</t>
    </r>
    <r>
      <rPr>
        <vertAlign val="superscript"/>
        <sz val="10"/>
        <color theme="1"/>
        <rFont val="Arial"/>
        <family val="2"/>
      </rPr>
      <t>(4)</t>
    </r>
  </si>
  <si>
    <r>
      <t>Area Reclaimed and Disturbed</t>
    </r>
    <r>
      <rPr>
        <vertAlign val="superscript"/>
        <sz val="10"/>
        <color theme="1"/>
        <rFont val="Arial"/>
        <family val="2"/>
      </rPr>
      <t xml:space="preserve"> (1)</t>
    </r>
  </si>
  <si>
    <r>
      <t>2020</t>
    </r>
    <r>
      <rPr>
        <b/>
        <vertAlign val="superscript"/>
        <sz val="10"/>
        <color theme="1"/>
        <rFont val="Arial"/>
        <family val="2"/>
      </rPr>
      <t>(2)</t>
    </r>
  </si>
  <si>
    <t xml:space="preserve">n/r </t>
  </si>
  <si>
    <t xml:space="preserve">Red Dog </t>
  </si>
  <si>
    <r>
      <t>34</t>
    </r>
    <r>
      <rPr>
        <vertAlign val="superscript"/>
        <sz val="10"/>
        <rFont val="Arial"/>
        <family val="2"/>
      </rPr>
      <t>(1)</t>
    </r>
  </si>
  <si>
    <t>Total Emissions - Scope 3 (Use of steelmaking coal product sold)</t>
  </si>
  <si>
    <t>(1) Only the primary commodities we report on — i.e., steelmaking coal, copper and zinc — from Teck-operated mines are included within the equivalency calculation. Lead has been excluded. Carbon equivalency was calculated by using a three-year commodity price average, using prices reported in our previous annual reports.</t>
  </si>
  <si>
    <t xml:space="preserve">Climate Change Policy </t>
  </si>
  <si>
    <t>Water Policy</t>
  </si>
  <si>
    <t xml:space="preserve">Responsible Mine Closure and Reclamation Report </t>
  </si>
  <si>
    <r>
      <t>2020 Water Metrics, by Quality and Source/Destination (ML)</t>
    </r>
    <r>
      <rPr>
        <b/>
        <vertAlign val="superscript"/>
        <sz val="10"/>
        <color theme="1"/>
        <rFont val="Arial"/>
        <family val="2"/>
      </rPr>
      <t>(1)</t>
    </r>
  </si>
  <si>
    <r>
      <t xml:space="preserve">Operations in Water-Stressed </t>
    </r>
    <r>
      <rPr>
        <b/>
        <vertAlign val="superscript"/>
        <sz val="10"/>
        <color theme="1"/>
        <rFont val="Arial"/>
        <family val="2"/>
      </rPr>
      <t>(2)</t>
    </r>
    <r>
      <rPr>
        <b/>
        <sz val="10"/>
        <color theme="1"/>
        <rFont val="Arial"/>
        <family val="2"/>
      </rPr>
      <t xml:space="preserve"> Areas (Carmen de Andacollo, Quebrada Blanca operations)</t>
    </r>
  </si>
  <si>
    <r>
      <t xml:space="preserve">High </t>
    </r>
    <r>
      <rPr>
        <b/>
        <vertAlign val="superscript"/>
        <sz val="10"/>
        <color theme="1"/>
        <rFont val="Arial"/>
        <family val="2"/>
      </rPr>
      <t>(3)</t>
    </r>
  </si>
  <si>
    <r>
      <t xml:space="preserve">Low </t>
    </r>
    <r>
      <rPr>
        <b/>
        <vertAlign val="superscript"/>
        <sz val="10"/>
        <color theme="1"/>
        <rFont val="Arial"/>
        <family val="2"/>
      </rPr>
      <t>(4)</t>
    </r>
  </si>
  <si>
    <r>
      <t>Water withdrawals</t>
    </r>
    <r>
      <rPr>
        <vertAlign val="superscript"/>
        <sz val="10"/>
        <color theme="1"/>
        <rFont val="Arial"/>
        <family val="2"/>
      </rPr>
      <t>(9)</t>
    </r>
  </si>
  <si>
    <r>
      <t>Surface water</t>
    </r>
    <r>
      <rPr>
        <vertAlign val="superscript"/>
        <sz val="10"/>
        <color theme="1"/>
        <rFont val="Arial"/>
        <family val="2"/>
      </rPr>
      <t xml:space="preserve"> (5)</t>
    </r>
  </si>
  <si>
    <r>
      <t xml:space="preserve">Groundwater </t>
    </r>
    <r>
      <rPr>
        <vertAlign val="superscript"/>
        <sz val="10"/>
        <color theme="1"/>
        <rFont val="Arial"/>
        <family val="2"/>
      </rPr>
      <t>(6)</t>
    </r>
  </si>
  <si>
    <r>
      <t xml:space="preserve">Sea water </t>
    </r>
    <r>
      <rPr>
        <vertAlign val="superscript"/>
        <sz val="10"/>
        <color theme="1"/>
        <rFont val="Arial"/>
        <family val="2"/>
      </rPr>
      <t xml:space="preserve">(7) </t>
    </r>
  </si>
  <si>
    <r>
      <t xml:space="preserve">Third-party water </t>
    </r>
    <r>
      <rPr>
        <vertAlign val="superscript"/>
        <sz val="10"/>
        <color theme="1"/>
        <rFont val="Arial"/>
        <family val="2"/>
      </rPr>
      <t>(8)</t>
    </r>
  </si>
  <si>
    <t>Other Managed water</t>
  </si>
  <si>
    <r>
      <t>(1) Note that we previously reported water metrics in million m</t>
    </r>
    <r>
      <rPr>
        <vertAlign val="superscript"/>
        <sz val="8"/>
        <color theme="1"/>
        <rFont val="Arial"/>
        <family val="2"/>
      </rPr>
      <t>3</t>
    </r>
    <r>
      <rPr>
        <sz val="8"/>
        <color theme="1"/>
        <rFont val="Arial"/>
        <family val="2"/>
      </rPr>
      <t>, and that in 2020 we moved to reporting in megalitres (ML) to align with GRI guidance.</t>
    </r>
  </si>
  <si>
    <r>
      <t>(3)</t>
    </r>
    <r>
      <rPr>
        <sz val="7"/>
        <color theme="1"/>
        <rFont val="Arial"/>
        <family val="2"/>
      </rPr>
      <t xml:space="preserve"> </t>
    </r>
    <r>
      <rPr>
        <sz val="8"/>
        <color theme="1"/>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</si>
  <si>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t>(4) 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</si>
  <si>
    <t xml:space="preserve">(5) Surface water includes water from precipitation and runoff that is not diverted around the operation, and water inputs from surface waterbodies that may or may not be within the boundaries of our operations. </t>
  </si>
  <si>
    <t>(6) Groundwater is water from beneath the earth's surface that collects or flows in the porous spaces in soil and rock that is not diverted around the operations.</t>
  </si>
  <si>
    <t>(7) Seawater includes water obtained from a sea or ocean.</t>
  </si>
  <si>
    <t xml:space="preserve">(8) Third-party water is water supplied by an entity external to the operation, such as from a municipality. We do not use wastewater from other organizations. </t>
  </si>
  <si>
    <t>(9) Water withdrawal is water that enters the operational water system and is used to supply the operational water demands. It was previously called ‘water withdrawal for use’ or ‘new water use’.</t>
  </si>
  <si>
    <t>Responsible Production &amp; Waste</t>
  </si>
  <si>
    <t>(2) Rounding of the individual numbers may cause a discrepancy in the total value.</t>
  </si>
  <si>
    <t>(3) Hazardous and non-hazardous waste figures vary annually depending on site activities.</t>
  </si>
  <si>
    <r>
      <t>Quebrada Blanca</t>
    </r>
    <r>
      <rPr>
        <vertAlign val="superscript"/>
        <sz val="10"/>
        <color theme="1"/>
        <rFont val="Arial"/>
        <family val="2"/>
      </rPr>
      <t>(5)</t>
    </r>
  </si>
  <si>
    <t>Data is reported using the metric system and Canadian dollars, unless otherwise stated. Some figures and percentages may be rounded and may not add up to the total figure or to 100%</t>
  </si>
  <si>
    <t>Changes to data and re-statements may occur throughout the year due to improved reporting or collection methods, and will be noted with an explanation for the restatement.</t>
  </si>
  <si>
    <t>Quebrada Blanca (QB)</t>
  </si>
  <si>
    <t>Quebrada Blanca Phase 2 Project (QB2)</t>
  </si>
  <si>
    <r>
      <t>2019 Country-By-Country Reporting (In CAD$ Millions except for Number of Employees)</t>
    </r>
    <r>
      <rPr>
        <b/>
        <vertAlign val="superscript"/>
        <sz val="10"/>
        <color theme="1"/>
        <rFont val="Arial"/>
        <family val="2"/>
      </rPr>
      <t>(1),(2),(3),(4),(5),(6),(7),(8),(9)</t>
    </r>
  </si>
  <si>
    <t xml:space="preserve">(9) The number of employees for each tax jurisdiction is computed on a full-time equivalent basis as of the end of year.   </t>
  </si>
  <si>
    <t>Reconciling Items from CbCR to Consolidated Financial Statements – Add/(Less):</t>
  </si>
  <si>
    <t>2021 Sustainability Performance Data</t>
  </si>
  <si>
    <t>About the 2021 Sustainability Performance Data</t>
  </si>
  <si>
    <t xml:space="preserve">Teck's 2021 Sustainability Performance Data summarizes our sustainability performance for the 2021 reporting year and provides, where possible, historic data and performance trends on consolidated social, environmental and economic data. 
</t>
  </si>
  <si>
    <t>This document supplements the information presented in our annual Sustainability Report and includes data that cannot be presented in the Report due to space restrictions. Additional data may be available on request.</t>
  </si>
  <si>
    <t>Last Updated: March 16, 2022</t>
  </si>
  <si>
    <t>Pashap</t>
  </si>
  <si>
    <t>Macate</t>
  </si>
  <si>
    <t>Isa South</t>
  </si>
  <si>
    <t>Waluwarra</t>
  </si>
  <si>
    <t xml:space="preserve">Canada </t>
  </si>
  <si>
    <t>Zama</t>
  </si>
  <si>
    <t>Dene' Tha First Nation</t>
  </si>
  <si>
    <t>Collaboration &amp; Engagement Letter of Intent</t>
  </si>
  <si>
    <t>Piikani Nation</t>
  </si>
  <si>
    <t>Siksika Nation</t>
  </si>
  <si>
    <t>Kainai (Blood Tribe)</t>
  </si>
  <si>
    <t xml:space="preserve">Lower Nicola Indian Band
</t>
  </si>
  <si>
    <t>Environmental Assessment Collaboration Agreement</t>
  </si>
  <si>
    <t>Stk'emlupsemc the Secwepemc (SSN)</t>
  </si>
  <si>
    <t>Capacity Agreement</t>
  </si>
  <si>
    <t>Asociación Indígena Ganadera, Agrícola, Cultural, Manejo Forestal y Elaboración de Carbón Sallihuinca</t>
  </si>
  <si>
    <t>Implemetation Protocol</t>
  </si>
  <si>
    <t>Kello Kello</t>
  </si>
  <si>
    <t>Miguel Yucra / Laripata Surface Owner</t>
  </si>
  <si>
    <t>Hermenegilda Herrera / Champacancha Surface Owner</t>
  </si>
  <si>
    <t>Tibetano</t>
  </si>
  <si>
    <t xml:space="preserve">Colla Runa Urka Indigenous Community </t>
  </si>
  <si>
    <t>Cooperation Framework Agreement</t>
  </si>
  <si>
    <t>Colla Geoxcultuxial Indigenous Community</t>
  </si>
  <si>
    <t>Constitution Community Work Table</t>
  </si>
  <si>
    <t>Sierra Jardín</t>
  </si>
  <si>
    <t>Colla Chiyagua Indigenous Community</t>
  </si>
  <si>
    <t>Colla Diego de Almagro Indigenous Community</t>
  </si>
  <si>
    <t>Wet'suwet'en First Nations</t>
  </si>
  <si>
    <t>(1) Rounding of individual numbers may cause a discrepancy in the total value.</t>
  </si>
  <si>
    <r>
      <t>(3)</t>
    </r>
    <r>
      <rPr>
        <sz val="7"/>
        <rFont val="Times New Roman"/>
        <family val="1"/>
      </rPr>
      <t> </t>
    </r>
    <r>
      <rPr>
        <sz val="8"/>
        <rFont val="Arial"/>
        <family val="2"/>
      </rPr>
      <t>Information current at time of publication. However, values will be added, confirmed and/or changed once regulatory reporting for the 2021 period is complete. See our website for up-to-date information.</t>
    </r>
  </si>
  <si>
    <t>(4) Requirements and methods for determining air emissions can vary widely. Not all sites have monitoring equipment in place to measure releases from all sources and activities, and the frequency of sampling can vary.</t>
  </si>
  <si>
    <t>(5) Our Canadian sites report annually to the National Pollutant Release Inventory (NPRI) and American operations report to the Toxics Release Inventory (TRI); NPRI and TRI have different reporting requirements and calculation methods. Information in this table may not reflect exactly the contents of NPRI and/or TRI reports, due to different reporting definitions concerning site boundaries as well as the inclusion of mobile equipment in the above table, which is not required in some regulatory reporting requirements.</t>
  </si>
  <si>
    <r>
      <t>2021</t>
    </r>
    <r>
      <rPr>
        <b/>
        <vertAlign val="superscript"/>
        <sz val="10"/>
        <color theme="1"/>
        <rFont val="Arial"/>
        <family val="2"/>
      </rPr>
      <t>(2)</t>
    </r>
  </si>
  <si>
    <r>
      <t>(1)</t>
    </r>
    <r>
      <rPr>
        <sz val="7"/>
        <color theme="1"/>
        <rFont val="Times New Roman"/>
        <family val="1"/>
      </rPr>
      <t> </t>
    </r>
    <r>
      <rPr>
        <sz val="8"/>
        <color theme="1"/>
        <rFont val="Arial"/>
        <family val="2"/>
      </rPr>
      <t xml:space="preserve">The area of land disturbed in the current year may include land that was previously reclaimed and has been re-disturbed. The total area of land reclaimed may decrease in a year, due to unsuccessful reclamation attempts or the mining of a previously reclaimed area. Total footprint is the sum of total area of land yet to be reclaimed and total area of land reclaimed. Values are based on estimates stemming from the use of geographic information systems. </t>
    </r>
  </si>
  <si>
    <t xml:space="preserve">(3) Quebrada Blanca Phase 2 project data has been included, as it was an active project with land disturbance. </t>
  </si>
  <si>
    <r>
      <t>1.2</t>
    </r>
    <r>
      <rPr>
        <vertAlign val="superscript"/>
        <sz val="10"/>
        <color theme="1"/>
        <rFont val="Arial"/>
        <family val="2"/>
      </rPr>
      <t>(8)</t>
    </r>
  </si>
  <si>
    <t xml:space="preserve">(1) Safety statistics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 We define incidents according to the requirements of the U.S. Department of Labor’s Mine Safety and Health Administration. Severity is calculated as the number of days missed due to Lost-Time Injuries per 200,000 hours worked.  </t>
  </si>
  <si>
    <t>(2) Increase in severity in 2021 is a consequence of having a fatality in 2021 versus no fatalities in 2020. Each fatality results in counting 6,000 lost days.</t>
  </si>
  <si>
    <t xml:space="preserve">(1)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 We define incidents according to the requirements of the U.S. Department of Labor’s Mine Safety and Health Administration. Severity is calculated as the number of days missed due to Lost-Time Injuries per 200,000 hours worked. </t>
  </si>
  <si>
    <r>
      <t xml:space="preserve">Hearing Loss </t>
    </r>
    <r>
      <rPr>
        <vertAlign val="superscript"/>
        <sz val="10"/>
        <rFont val="Arial"/>
        <family val="2"/>
      </rPr>
      <t>(4)</t>
    </r>
  </si>
  <si>
    <t>(4) The reporting for hearing loss may be under-reported, due to limited data availability.</t>
  </si>
  <si>
    <t>(3) Safety statistics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t>
  </si>
  <si>
    <t>(3)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t>
  </si>
  <si>
    <t xml:space="preserve">(1) Teck-operated data covers all operations in which Teck holds majority ownership and directly manages. </t>
  </si>
  <si>
    <t>2021 Breakdown of Economic Value Generated and Distributed (millions)</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</si>
  <si>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</si>
  <si>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r>
      <t>757</t>
    </r>
    <r>
      <rPr>
        <vertAlign val="superscript"/>
        <sz val="10"/>
        <rFont val="Arial"/>
        <family val="2"/>
      </rPr>
      <t>(4)</t>
    </r>
  </si>
  <si>
    <r>
      <t>895</t>
    </r>
    <r>
      <rPr>
        <vertAlign val="superscript"/>
        <sz val="10"/>
        <rFont val="Arial"/>
        <family val="2"/>
      </rPr>
      <t>(4)</t>
    </r>
  </si>
  <si>
    <r>
      <t>892</t>
    </r>
    <r>
      <rPr>
        <vertAlign val="superscript"/>
        <sz val="10"/>
        <rFont val="Arial"/>
        <family val="2"/>
      </rPr>
      <t>(4)</t>
    </r>
  </si>
  <si>
    <r>
      <t>222</t>
    </r>
    <r>
      <rPr>
        <vertAlign val="superscript"/>
        <sz val="10"/>
        <rFont val="Arial"/>
        <family val="2"/>
      </rPr>
      <t>(4)</t>
    </r>
  </si>
  <si>
    <r>
      <t>299</t>
    </r>
    <r>
      <rPr>
        <vertAlign val="superscript"/>
        <sz val="10"/>
        <rFont val="Arial"/>
        <family val="2"/>
      </rPr>
      <t>(4)</t>
    </r>
  </si>
  <si>
    <r>
      <t>340</t>
    </r>
    <r>
      <rPr>
        <vertAlign val="superscript"/>
        <sz val="10"/>
        <rFont val="Arial"/>
        <family val="2"/>
      </rPr>
      <t>(4)</t>
    </r>
  </si>
  <si>
    <r>
      <t>2,861</t>
    </r>
    <r>
      <rPr>
        <b/>
        <vertAlign val="superscript"/>
        <sz val="10"/>
        <rFont val="Arial"/>
        <family val="2"/>
      </rPr>
      <t>(4)</t>
    </r>
    <r>
      <rPr>
        <b/>
        <sz val="10"/>
        <rFont val="Arial"/>
        <family val="2"/>
      </rPr>
      <t xml:space="preserve"> </t>
    </r>
  </si>
  <si>
    <r>
      <t>3,310</t>
    </r>
    <r>
      <rPr>
        <b/>
        <vertAlign val="superscript"/>
        <sz val="10"/>
        <rFont val="Arial"/>
        <family val="2"/>
      </rPr>
      <t>(4)</t>
    </r>
  </si>
  <si>
    <r>
      <t>3,275</t>
    </r>
    <r>
      <rPr>
        <b/>
        <vertAlign val="superscript"/>
        <sz val="10"/>
        <rFont val="Arial"/>
        <family val="2"/>
      </rPr>
      <t>(4)</t>
    </r>
  </si>
  <si>
    <t>(1) For electricity emissions in Canada, the emission factors are based on the most recent version of the Canadian National Inventory Report.</t>
  </si>
  <si>
    <t>(2) Fugitive emissions from our coal operations (i.e., estimated methane release) are captured as direct emissions. For fugitive emissions, the emission factors are based on the most recent version of the Canadian National Inventory Report.</t>
  </si>
  <si>
    <r>
      <t>2,639</t>
    </r>
    <r>
      <rPr>
        <vertAlign val="superscript"/>
        <sz val="10"/>
        <color theme="1"/>
        <rFont val="Arial"/>
        <family val="2"/>
      </rPr>
      <t>(3)</t>
    </r>
  </si>
  <si>
    <r>
      <t>3,011</t>
    </r>
    <r>
      <rPr>
        <vertAlign val="superscript"/>
        <sz val="10"/>
        <color theme="1"/>
        <rFont val="Arial"/>
        <family val="2"/>
      </rPr>
      <t>(3)</t>
    </r>
  </si>
  <si>
    <r>
      <t>2,935</t>
    </r>
    <r>
      <rPr>
        <vertAlign val="superscript"/>
        <sz val="10"/>
        <rFont val="Arial"/>
        <family val="2"/>
      </rPr>
      <t>(3)</t>
    </r>
  </si>
  <si>
    <r>
      <t>222</t>
    </r>
    <r>
      <rPr>
        <vertAlign val="superscript"/>
        <sz val="10"/>
        <color theme="1"/>
        <rFont val="Arial"/>
        <family val="2"/>
      </rPr>
      <t>(3)</t>
    </r>
  </si>
  <si>
    <r>
      <t>299</t>
    </r>
    <r>
      <rPr>
        <vertAlign val="superscript"/>
        <sz val="10"/>
        <color theme="1"/>
        <rFont val="Arial"/>
        <family val="2"/>
      </rPr>
      <t>(3)</t>
    </r>
  </si>
  <si>
    <r>
      <t>340</t>
    </r>
    <r>
      <rPr>
        <vertAlign val="superscript"/>
        <sz val="10"/>
        <rFont val="Arial"/>
        <family val="2"/>
      </rPr>
      <t>(3)</t>
    </r>
  </si>
  <si>
    <r>
      <t>2,861</t>
    </r>
    <r>
      <rPr>
        <vertAlign val="superscript"/>
        <sz val="10"/>
        <color theme="1"/>
        <rFont val="Arial"/>
        <family val="2"/>
      </rPr>
      <t>(3)</t>
    </r>
  </si>
  <si>
    <r>
      <t>3,310</t>
    </r>
    <r>
      <rPr>
        <vertAlign val="superscript"/>
        <sz val="10"/>
        <color theme="1"/>
        <rFont val="Arial"/>
        <family val="2"/>
      </rPr>
      <t>(3)</t>
    </r>
  </si>
  <si>
    <r>
      <t>3,275</t>
    </r>
    <r>
      <rPr>
        <vertAlign val="superscript"/>
        <sz val="10"/>
        <rFont val="Arial"/>
        <family val="2"/>
      </rPr>
      <t>(3)</t>
    </r>
  </si>
  <si>
    <t>(1) Teck’s quantification methodology for our Scope 1 and Scope 2 emissions is aligned with the Greenhouse Gas Protocol: A Corporate Accounting and Reporting Standard.</t>
  </si>
  <si>
    <t>Energy and Carbon Intensity for Steelmaking Coal Production</t>
  </si>
  <si>
    <t>Energy Intensity (energy used per tonne of product)</t>
  </si>
  <si>
    <r>
      <t>Carbon</t>
    </r>
    <r>
      <rPr>
        <vertAlign val="superscript"/>
        <sz val="10"/>
        <rFont val="Arial"/>
        <family val="2"/>
      </rPr>
      <t>(1)</t>
    </r>
    <r>
      <rPr>
        <sz val="10"/>
        <rFont val="Arial"/>
        <family val="2"/>
      </rPr>
      <t xml:space="preserve"> Intensity (carbon emitted per tonne of product)</t>
    </r>
  </si>
  <si>
    <t xml:space="preserve">Energy and Carbon Intensity for Copper Production </t>
  </si>
  <si>
    <t>Energy Intensity  (energy used per tonne of product)</t>
  </si>
  <si>
    <r>
      <t>47.93</t>
    </r>
    <r>
      <rPr>
        <vertAlign val="superscript"/>
        <sz val="10"/>
        <color theme="1"/>
        <rFont val="Arial"/>
        <family val="2"/>
      </rPr>
      <t xml:space="preserve">(2) </t>
    </r>
  </si>
  <si>
    <r>
      <t>46.47</t>
    </r>
    <r>
      <rPr>
        <vertAlign val="superscript"/>
        <sz val="10"/>
        <color theme="1"/>
        <rFont val="Arial"/>
        <family val="2"/>
      </rPr>
      <t xml:space="preserve">(2) </t>
    </r>
  </si>
  <si>
    <r>
      <t>48.83</t>
    </r>
    <r>
      <rPr>
        <vertAlign val="superscript"/>
        <sz val="10"/>
        <color theme="1"/>
        <rFont val="Arial"/>
        <family val="2"/>
      </rPr>
      <t xml:space="preserve">(2) </t>
    </r>
  </si>
  <si>
    <r>
      <t>Carbon</t>
    </r>
    <r>
      <rPr>
        <vertAlign val="superscript"/>
        <sz val="10"/>
        <color theme="1"/>
        <rFont val="Arial"/>
        <family val="2"/>
      </rPr>
      <t>(1)</t>
    </r>
    <r>
      <rPr>
        <sz val="10"/>
        <color theme="1"/>
        <rFont val="Arial"/>
        <family val="2"/>
      </rPr>
      <t xml:space="preserve"> Intensity (carbon emitted per tonne of product)</t>
    </r>
  </si>
  <si>
    <r>
      <t>2.25</t>
    </r>
    <r>
      <rPr>
        <vertAlign val="superscript"/>
        <sz val="10"/>
        <color theme="1"/>
        <rFont val="Arial"/>
        <family val="2"/>
      </rPr>
      <t>(2)</t>
    </r>
  </si>
  <si>
    <r>
      <t>2.86</t>
    </r>
    <r>
      <rPr>
        <vertAlign val="superscript"/>
        <sz val="10"/>
        <color theme="1"/>
        <rFont val="Arial"/>
        <family val="2"/>
      </rPr>
      <t xml:space="preserve">(2) </t>
    </r>
  </si>
  <si>
    <t xml:space="preserve">Energy and Carbon Intensity for Zinc and Lead Production </t>
  </si>
  <si>
    <r>
      <t>Carbon</t>
    </r>
    <r>
      <rPr>
        <vertAlign val="superscript"/>
        <sz val="10"/>
        <color rgb="FF000000"/>
        <rFont val="Arial"/>
        <family val="2"/>
      </rPr>
      <t>(1)</t>
    </r>
    <r>
      <rPr>
        <sz val="10"/>
        <color rgb="FF000000"/>
        <rFont val="Arial"/>
        <family val="2"/>
      </rPr>
      <t xml:space="preserve"> Intensity (carbon emitted per tonne of product)</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</si>
  <si>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3-year trailing average</t>
    </r>
  </si>
  <si>
    <r>
      <t>2.7</t>
    </r>
    <r>
      <rPr>
        <vertAlign val="superscript"/>
        <sz val="10"/>
        <color theme="1"/>
        <rFont val="Arial"/>
        <family val="2"/>
      </rPr>
      <t>(3)</t>
    </r>
  </si>
  <si>
    <r>
      <t>2.5</t>
    </r>
    <r>
      <rPr>
        <vertAlign val="superscript"/>
        <sz val="10"/>
        <color theme="1"/>
        <rFont val="Arial"/>
        <family val="2"/>
      </rPr>
      <t>(3)</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</si>
  <si>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2018–2020 average pricing</t>
    </r>
  </si>
  <si>
    <t>Water Metrics (ML)</t>
  </si>
  <si>
    <r>
      <t xml:space="preserve">Water withdrawal </t>
    </r>
    <r>
      <rPr>
        <vertAlign val="superscript"/>
        <sz val="10"/>
        <rFont val="Arial"/>
        <family val="2"/>
      </rPr>
      <t>(1)</t>
    </r>
  </si>
  <si>
    <r>
      <t xml:space="preserve">Other managed water </t>
    </r>
    <r>
      <rPr>
        <vertAlign val="superscript"/>
        <sz val="10"/>
        <rFont val="Arial"/>
        <family val="2"/>
      </rPr>
      <t>(2)</t>
    </r>
  </si>
  <si>
    <r>
      <t>Water withdrawal</t>
    </r>
    <r>
      <rPr>
        <vertAlign val="superscript"/>
        <sz val="10"/>
        <rFont val="Arial"/>
        <family val="2"/>
      </rPr>
      <t xml:space="preserve"> (1)</t>
    </r>
  </si>
  <si>
    <t>(1) Water withdrawal is water that enters the operational water system and is used to supply the operational water demands. It was previously called ‘water withdrawal for use’ or ‘new water use’.</t>
  </si>
  <si>
    <t>(2) Other Managed Water is water that is actively manageed without intent to supply the operational water demands. It was previously called ‘water withdrawal discharged without use’.</t>
  </si>
  <si>
    <t>2021 Water Metrics, by Quality and Source/Destination (ML)</t>
  </si>
  <si>
    <r>
      <t xml:space="preserve">Operations in Water-Stressed </t>
    </r>
    <r>
      <rPr>
        <b/>
        <vertAlign val="superscript"/>
        <sz val="10"/>
        <color theme="1"/>
        <rFont val="Arial"/>
        <family val="2"/>
      </rPr>
      <t>(1)</t>
    </r>
    <r>
      <rPr>
        <b/>
        <sz val="10"/>
        <color theme="1"/>
        <rFont val="Arial"/>
        <family val="2"/>
      </rPr>
      <t xml:space="preserve"> Areas (Carmen de Andacollo, Quebrada Blanca operations)</t>
    </r>
  </si>
  <si>
    <r>
      <t xml:space="preserve">High </t>
    </r>
    <r>
      <rPr>
        <b/>
        <vertAlign val="superscript"/>
        <sz val="10"/>
        <color theme="1"/>
        <rFont val="Arial"/>
        <family val="2"/>
      </rPr>
      <t>(2)</t>
    </r>
  </si>
  <si>
    <r>
      <t xml:space="preserve">Low </t>
    </r>
    <r>
      <rPr>
        <b/>
        <vertAlign val="superscript"/>
        <sz val="10"/>
        <color theme="1"/>
        <rFont val="Arial"/>
        <family val="2"/>
      </rPr>
      <t>(3)</t>
    </r>
  </si>
  <si>
    <r>
      <t xml:space="preserve">Water withdrawals </t>
    </r>
    <r>
      <rPr>
        <vertAlign val="superscript"/>
        <sz val="10"/>
        <color theme="1"/>
        <rFont val="Arial"/>
        <family val="2"/>
      </rPr>
      <t>(8)</t>
    </r>
  </si>
  <si>
    <r>
      <t>(2)</t>
    </r>
    <r>
      <rPr>
        <sz val="7"/>
        <color theme="1"/>
        <rFont val="Arial"/>
        <family val="2"/>
      </rPr>
      <t xml:space="preserve">     </t>
    </r>
    <r>
      <rPr>
        <sz val="8"/>
        <color theme="1"/>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</si>
  <si>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(3)</t>
    </r>
    <r>
      <rPr>
        <sz val="7"/>
        <color theme="1"/>
        <rFont val="Arial"/>
        <family val="2"/>
      </rPr>
      <t xml:space="preserve">     </t>
    </r>
    <r>
      <rPr>
        <sz val="8"/>
        <color theme="1"/>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</si>
  <si>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t xml:space="preserve">(4)   Surface water includes water from precipitation and runoff that is not diverted around the operation, and water inputs from surface waterbodies that may or may not be within the boundaries of our operations. </t>
  </si>
  <si>
    <t>(5)   Groundwater is water from beneath the earth's surface that collects or flows in the porous spaces in soil and rock that is not diverted around the operations.</t>
  </si>
  <si>
    <t>(6)   Seawater includes water obtained from a sea or ocean.</t>
  </si>
  <si>
    <t xml:space="preserve">(7)   Third-party water is water supplied by an entity external to the operation, such as from a municipality. We do not use wastewater from other organizations. </t>
  </si>
  <si>
    <t>(8)   Water withdrawal is water that enters the operational water system and is used to supply the operational water demands. It was previously called ‘water withdrawal for use’ or ‘new water use’.</t>
  </si>
  <si>
    <r>
      <t xml:space="preserve">Mineral Waste by Composition in Metric Tonnes (t) </t>
    </r>
    <r>
      <rPr>
        <b/>
        <vertAlign val="superscript"/>
        <sz val="10"/>
        <color theme="1"/>
        <rFont val="Arial"/>
        <family val="2"/>
      </rPr>
      <t>(1),(2)</t>
    </r>
  </si>
  <si>
    <t>(1) Figures have been restated in tonnes per GRI 306 (2020) standard requirements.</t>
  </si>
  <si>
    <t>Non-Mineral Waste Composition</t>
  </si>
  <si>
    <t>Non-Mineral Waste Generated</t>
  </si>
  <si>
    <t>Non-Mineral Waste Diverted from Disposal</t>
  </si>
  <si>
    <t>Non-Mineral Waste Directed to Disposal</t>
  </si>
  <si>
    <r>
      <t>Hazardous</t>
    </r>
    <r>
      <rPr>
        <b/>
        <vertAlign val="superscript"/>
        <sz val="10"/>
        <color theme="1"/>
        <rFont val="Arial"/>
        <family val="2"/>
      </rPr>
      <t>(2)</t>
    </r>
    <r>
      <rPr>
        <sz val="10"/>
        <color theme="1"/>
        <rFont val="Arial"/>
        <family val="2"/>
      </rPr>
      <t xml:space="preserve"> </t>
    </r>
  </si>
  <si>
    <r>
      <t>Non-Hazardous</t>
    </r>
    <r>
      <rPr>
        <b/>
        <vertAlign val="superscript"/>
        <sz val="10"/>
        <color theme="1"/>
        <rFont val="Arial"/>
        <family val="2"/>
      </rPr>
      <t>(3)</t>
    </r>
  </si>
  <si>
    <t>Total Non-Mineral Waste</t>
  </si>
  <si>
    <t>(2) Hazardous waste includes hazardous industrial waste</t>
  </si>
  <si>
    <t>(3) Non-hazardous waste includes non-hazardous industrial and municipal/domestic waste</t>
  </si>
  <si>
    <t>On-Site</t>
  </si>
  <si>
    <t>Off-Site</t>
  </si>
  <si>
    <t>Preparation for reuse</t>
  </si>
  <si>
    <t>Recycling</t>
  </si>
  <si>
    <t>Other recovery operations</t>
  </si>
  <si>
    <t>Incineration (with energy recovery)</t>
  </si>
  <si>
    <t>Incineration (without energy recovery)</t>
  </si>
  <si>
    <t>Landfilling</t>
  </si>
  <si>
    <t>Other disposal operations</t>
  </si>
  <si>
    <t>Recycled Material at Trail Operations (tonnes)</t>
  </si>
  <si>
    <r>
      <t>2019</t>
    </r>
    <r>
      <rPr>
        <b/>
        <vertAlign val="superscript"/>
        <sz val="10"/>
        <rFont val="Arial"/>
        <family val="2"/>
      </rPr>
      <t>(1)</t>
    </r>
  </si>
  <si>
    <r>
      <t>2018</t>
    </r>
    <r>
      <rPr>
        <b/>
        <vertAlign val="superscript"/>
        <sz val="10"/>
        <color theme="1"/>
        <rFont val="Arial"/>
        <family val="2"/>
      </rPr>
      <t>(1)</t>
    </r>
  </si>
  <si>
    <t>Total hazardous waste treated/recycled on-site</t>
  </si>
  <si>
    <t>Total hazardous waste recycled off-site</t>
  </si>
  <si>
    <t>(1) Figures have been restated due to improvements in calculations.</t>
  </si>
  <si>
    <r>
      <t>Global Workforce by Age and Gender (as of December 31, 2021)</t>
    </r>
    <r>
      <rPr>
        <b/>
        <vertAlign val="superscript"/>
        <sz val="10"/>
        <rFont val="Arial"/>
        <family val="2"/>
      </rPr>
      <t>(1)</t>
    </r>
  </si>
  <si>
    <t>Undeclared</t>
  </si>
  <si>
    <t>(1) Information related to gender is based on self-declaration.</t>
  </si>
  <si>
    <t>Workforce by Employment Level (as of December 31, 2021)</t>
  </si>
  <si>
    <r>
      <t>New Hires by Age Group, Country and Gender in 2021</t>
    </r>
    <r>
      <rPr>
        <b/>
        <vertAlign val="superscript"/>
        <sz val="10"/>
        <rFont val="Arial"/>
        <family val="2"/>
      </rPr>
      <t>(1)</t>
    </r>
  </si>
  <si>
    <t>(1) Includes regular, fixed-term and casual employees, and students</t>
  </si>
  <si>
    <r>
      <t>Total Employee Turnover</t>
    </r>
    <r>
      <rPr>
        <b/>
        <vertAlign val="superscript"/>
        <sz val="10"/>
        <rFont val="Arial"/>
        <family val="2"/>
      </rPr>
      <t>(1)</t>
    </r>
  </si>
  <si>
    <r>
      <t>Return to Work and Retention Rates After Parental Leave</t>
    </r>
    <r>
      <rPr>
        <b/>
        <vertAlign val="superscript"/>
        <sz val="10"/>
        <rFont val="Arial"/>
        <family val="2"/>
      </rPr>
      <t>(1)(2)(3)(4)</t>
    </r>
  </si>
  <si>
    <r>
      <t>2018</t>
    </r>
    <r>
      <rPr>
        <b/>
        <vertAlign val="superscript"/>
        <sz val="10"/>
        <color theme="1"/>
        <rFont val="Arial"/>
        <family val="2"/>
      </rPr>
      <t xml:space="preserve">(4) </t>
    </r>
  </si>
  <si>
    <t>(4) Gender disaggregated data was reported starting in 2019 and as such is not available for 2018.</t>
  </si>
  <si>
    <t>Investment Spend on Training (millions)</t>
  </si>
  <si>
    <t>Diversity of Governance Bodies (as of December 31, 2021)</t>
  </si>
  <si>
    <r>
      <t>Independent Directors</t>
    </r>
    <r>
      <rPr>
        <b/>
        <vertAlign val="superscript"/>
        <sz val="10"/>
        <color rgb="FF000000"/>
        <rFont val="Arial"/>
        <family val="2"/>
      </rPr>
      <t>(1)</t>
    </r>
  </si>
  <si>
    <t>Women in Leadership and Technical Positions Category</t>
  </si>
  <si>
    <t>2.0:1</t>
  </si>
  <si>
    <t xml:space="preserve">Average Basic Salary 
(Female: Male) </t>
  </si>
  <si>
    <t>Average Remuneration (Female: Male)</t>
  </si>
  <si>
    <t>Average Basic Salary 
(Female: Male)</t>
  </si>
  <si>
    <r>
      <t>Canada</t>
    </r>
    <r>
      <rPr>
        <b/>
        <vertAlign val="superscript"/>
        <sz val="10"/>
        <color rgb="FF000000"/>
        <rFont val="Arial"/>
        <family val="2"/>
      </rPr>
      <t>(1)</t>
    </r>
  </si>
  <si>
    <t>0.9 : 1</t>
  </si>
  <si>
    <t>0.7 : 1</t>
  </si>
  <si>
    <t>0.7 :1</t>
  </si>
  <si>
    <t>0.8 : 1</t>
  </si>
  <si>
    <t>1.2 : 1</t>
  </si>
  <si>
    <t xml:space="preserve">1 : 1 </t>
  </si>
  <si>
    <t>1.4 : 1</t>
  </si>
  <si>
    <t>(1) Includes CEO.</t>
  </si>
  <si>
    <t>118:1</t>
  </si>
  <si>
    <t>15:1</t>
  </si>
  <si>
    <t>6:1</t>
  </si>
  <si>
    <t>(1) This table presents the ratio of the annual total compensation for the highest-paid individual in each country of significant operation, to the median annual total compensation for all employees (excluding the highest-paid individual) in the same country.</t>
  </si>
  <si>
    <r>
      <t>Percentage Increase in Annual Total Compensation Ratio</t>
    </r>
    <r>
      <rPr>
        <b/>
        <vertAlign val="superscript"/>
        <sz val="10"/>
        <color theme="1"/>
        <rFont val="Arial"/>
        <family val="2"/>
      </rPr>
      <t>(1),(2),(3)</t>
    </r>
  </si>
  <si>
    <t xml:space="preserve">2.7 : 1 </t>
  </si>
  <si>
    <t>5.5 : 1</t>
  </si>
  <si>
    <t>7.4 : 1</t>
  </si>
  <si>
    <t>(1) This table presents the ratio of the percentage increase in annual total compensation for the highest-paid individual in each country of significant operation, to the median percentage increase in annual total compensation for all employees (excluding the highest-paid individual) in the same country.</t>
  </si>
  <si>
    <t>(2) Figures reported have been calculated using the target total compensation (i.e., target bonus) and do not include actual bonus payouts.</t>
  </si>
  <si>
    <t>(3) The median total direct compensation is calculated for all employees, excluding contractors, based on estimates.</t>
  </si>
  <si>
    <t>Annual Facility Performance Report</t>
  </si>
  <si>
    <r>
      <t>2021</t>
    </r>
    <r>
      <rPr>
        <b/>
        <vertAlign val="superscript"/>
        <sz val="10"/>
        <color theme="1"/>
        <rFont val="Arial"/>
        <family val="2"/>
      </rPr>
      <t>(1)</t>
    </r>
  </si>
  <si>
    <t>(1) The numbers represent Teck’s portion of ownership (Carmen de Andacollo 90%, Quebrada Blanca 60%, Zafranal 80% and Galore Creek 50%).</t>
  </si>
  <si>
    <t xml:space="preserve">(2) Includes Calgary, Santiago, Spokane, Toronto and Vancouver offices as well as resource development projects (Frontier, Galore Creek, Quintette, Zafranal, San Nicolás, Mesaba and Schaft Creek) and all Legacy sites. Numbers have been restated to include Duck Pond from 2018-2020. </t>
  </si>
  <si>
    <t>(3) Steelmaking coal operations include Elkview, Greenhills, Fording River and Line Creek operations.</t>
  </si>
  <si>
    <t>(1) Data is not directly comparable between operations, as there are differences in how we define “local” and how we track data for each operation.</t>
  </si>
  <si>
    <t>(2) “Local” is generally defined as persons or groups of persons living and/or working in any areas that are economically, socially or environmentally impacted (positively or negatively) by an organization’s operations. The community can range from persons living adjacent to operations to isolated settlements at a distance from operations, but where individuals are still likely to be affected by operations.</t>
  </si>
  <si>
    <t>(3) Senior management is defined as employees at bands 10 or higher.</t>
  </si>
  <si>
    <r>
      <t>(3)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</si>
  <si>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r>
      <t>(2)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</si>
  <si>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r>
      <t>(1) Carbon intensity includes Scope 1 and Scope 2 emissions and is stated on a CO</t>
    </r>
    <r>
      <rPr>
        <vertAlign val="subscript"/>
        <sz val="8"/>
        <rFont val="Arial"/>
        <family val="2"/>
      </rPr>
      <t>2</t>
    </r>
    <r>
      <rPr>
        <sz val="8"/>
        <rFont val="Arial"/>
        <family val="2"/>
      </rPr>
      <t>e basis, which is inclusive of CO</t>
    </r>
    <r>
      <rPr>
        <vertAlign val="subscript"/>
        <sz val="8"/>
        <rFont val="Arial"/>
        <family val="2"/>
      </rPr>
      <t>2</t>
    </r>
    <r>
      <rPr>
        <sz val="8"/>
        <rFont val="Arial"/>
        <family val="2"/>
      </rPr>
      <t>, CH</t>
    </r>
    <r>
      <rPr>
        <vertAlign val="subscript"/>
        <sz val="8"/>
        <rFont val="Arial"/>
        <family val="2"/>
      </rPr>
      <t>4</t>
    </r>
    <r>
      <rPr>
        <sz val="8"/>
        <rFont val="Arial"/>
        <family val="2"/>
      </rPr>
      <t>, N</t>
    </r>
    <r>
      <rPr>
        <vertAlign val="subscript"/>
        <sz val="8"/>
        <rFont val="Arial"/>
        <family val="2"/>
      </rPr>
      <t>2</t>
    </r>
    <r>
      <rPr>
        <sz val="8"/>
        <rFont val="Arial"/>
        <family val="2"/>
      </rPr>
      <t>O, PFCs, SF</t>
    </r>
    <r>
      <rPr>
        <vertAlign val="subscript"/>
        <sz val="8"/>
        <rFont val="Arial"/>
        <family val="2"/>
      </rPr>
      <t>6</t>
    </r>
    <r>
      <rPr>
        <sz val="8"/>
        <rFont val="Arial"/>
        <family val="2"/>
      </rPr>
      <t xml:space="preserve"> and NF</t>
    </r>
    <r>
      <rPr>
        <vertAlign val="subscript"/>
        <sz val="8"/>
        <rFont val="Arial"/>
        <family val="2"/>
      </rPr>
      <t>3</t>
    </r>
    <r>
      <rPr>
        <sz val="8"/>
        <rFont val="Arial"/>
        <family val="2"/>
      </rPr>
      <t xml:space="preserve"> as appropriate.</t>
    </r>
  </si>
  <si>
    <r>
      <t>(1) Carbon intensity includes Scope 1 and Scope 2 emissions and is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</si>
  <si>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Total Employees by Employment Type and Region</t>
  </si>
  <si>
    <t>Employees by Employment Type and Gender</t>
  </si>
  <si>
    <t>Average Hours of Training per Employee</t>
  </si>
  <si>
    <r>
      <t>Total Grievances Received through Feedback Mechanisms by Topic Category</t>
    </r>
    <r>
      <rPr>
        <b/>
        <vertAlign val="superscript"/>
        <sz val="10"/>
        <color theme="1"/>
        <rFont val="Arial"/>
        <family val="2"/>
      </rPr>
      <t>(1)</t>
    </r>
  </si>
  <si>
    <t>(1) Our feedback system allows for multiple labels to be assigned to each grievance/feedback. For the purposes of these diagrams, we have chosen the primary label assigned by our community relations practitioners.</t>
  </si>
  <si>
    <t>Our People Strategy and Goals</t>
  </si>
  <si>
    <t>Equity, Diversity and Inclusion Policy</t>
  </si>
  <si>
    <t>Human Resources Global Policy - Harassment</t>
  </si>
  <si>
    <t>Political Contributions Policy</t>
  </si>
  <si>
    <r>
      <t>Carbon Intensity on a Copper Equivalent</t>
    </r>
    <r>
      <rPr>
        <b/>
        <vertAlign val="superscript"/>
        <sz val="10"/>
        <color theme="1"/>
        <rFont val="Arial"/>
        <family val="2"/>
      </rPr>
      <t>(1)</t>
    </r>
    <r>
      <rPr>
        <b/>
        <sz val="10"/>
        <color theme="1"/>
        <rFont val="Arial"/>
        <family val="2"/>
      </rPr>
      <t xml:space="preserve"> Production Basis</t>
    </r>
  </si>
  <si>
    <r>
      <t>(2)</t>
    </r>
    <r>
      <rPr>
        <sz val="7"/>
        <color theme="1"/>
        <rFont val="Times New Roman"/>
        <family val="1"/>
      </rPr>
      <t>  </t>
    </r>
    <r>
      <rPr>
        <sz val="8"/>
        <color theme="1"/>
        <rFont val="Arial"/>
        <family val="2"/>
      </rPr>
      <t>Carbon intensity on a copper equivalent basis is presented in two manners as shown in the Figure. The 3-year trailing average reflects our historical reporting practice and includes different commodity prices to convert each year’s performance. For example, the 2021 value in the 3-year trailing average would use 2021-2019 pricing averages, whereas the 2020 value would use 2020-2018 pricing averages. This reflects how some external groups assess carbon performance. We have also included carbon intensities used the 2018-2020 pricing averages across all performance years, as this is the pricing used to establish our 2020 baseline against which our 2030 targets are being assessed. We have fixed the commodity pricing for the copper equivalent calculation to ensure consistent accounting over time (from our baseline year to our target year).</t>
    </r>
  </si>
  <si>
    <r>
      <t>17</t>
    </r>
    <r>
      <rPr>
        <vertAlign val="superscript"/>
        <sz val="10"/>
        <color rgb="FF000000"/>
        <rFont val="Arial"/>
        <family val="2"/>
      </rPr>
      <t>(1)</t>
    </r>
  </si>
  <si>
    <t>(1) Incomplete hourly data set, per the Canadian Council of Ministers of the Environment Criteria.</t>
  </si>
  <si>
    <t>Data for 2021 will be available mid-year 2022</t>
  </si>
  <si>
    <r>
      <t>Hazardous and Non-Hazardous Waste (tonnes)</t>
    </r>
    <r>
      <rPr>
        <b/>
        <vertAlign val="superscript"/>
        <sz val="10"/>
        <color theme="1"/>
        <rFont val="Arial"/>
        <family val="2"/>
      </rPr>
      <t>(1),(2),(3)</t>
    </r>
    <r>
      <rPr>
        <b/>
        <sz val="10"/>
        <color theme="1"/>
        <rFont val="Arial"/>
        <family val="2"/>
      </rPr>
      <t xml:space="preserve"> - 2015-2018</t>
    </r>
  </si>
  <si>
    <t>Method</t>
  </si>
  <si>
    <t>(2) The disaggregation of hazardous waste recycled on-site and off-site was reported starting in 2021, with disaggregation of historic data available only up to 2018. As such, data prior to 2018 is not available.</t>
  </si>
  <si>
    <t>Location</t>
  </si>
  <si>
    <t>Operational Site</t>
  </si>
  <si>
    <t>Commodity</t>
  </si>
  <si>
    <t>IUCN Listed Species Status</t>
  </si>
  <si>
    <t>Critically Endangered</t>
  </si>
  <si>
    <t>Endangered</t>
  </si>
  <si>
    <t>Vulnerable</t>
  </si>
  <si>
    <t>Near Threatened</t>
  </si>
  <si>
    <t>Least Concern</t>
  </si>
  <si>
    <t>Alberta</t>
  </si>
  <si>
    <t>Steelmaking Coal</t>
  </si>
  <si>
    <t>British Columbia</t>
  </si>
  <si>
    <t>Newfoundland and Labrador</t>
  </si>
  <si>
    <t>Duck Pond</t>
  </si>
  <si>
    <t>Copper, Zinc</t>
  </si>
  <si>
    <t>Zinc (smelting)</t>
  </si>
  <si>
    <t>United States of America</t>
  </si>
  <si>
    <t>Washington</t>
  </si>
  <si>
    <t>Zinc, Lead</t>
  </si>
  <si>
    <t>Alaska</t>
  </si>
  <si>
    <t>Coquimbo</t>
  </si>
  <si>
    <t>Tarapacá</t>
  </si>
  <si>
    <t>(1)The area affected by a Teck operation is defined as the total area of the operational site as well as the area of a 50 km buffer around the operational site.</t>
  </si>
  <si>
    <t>(2) The data from this table is obtained from the Integrated Biodiversity Assessment Tool (IBAT) using the permitted operational boundary for Teck operations.</t>
  </si>
  <si>
    <t xml:space="preserve">(3) Data only includes sites that are under Teck's full management/operational control and for which permitted area of operation spatial data was available. </t>
  </si>
  <si>
    <t>(2) Includes data from our active operations, as well as our Cardinal River mine, Coal Mountain mine and Pend Oreille mine. Does not include Duck Pond mine.</t>
  </si>
  <si>
    <t>Country/Region</t>
  </si>
  <si>
    <t>Size of Operation (km²)</t>
  </si>
  <si>
    <t>Habitat Type</t>
  </si>
  <si>
    <t>Area Name</t>
  </si>
  <si>
    <t>For PA - Basis of Recognition (i.e. protected status)</t>
  </si>
  <si>
    <t>For PA - Designation type</t>
  </si>
  <si>
    <t>IUCN Category</t>
  </si>
  <si>
    <t>Boundary Type</t>
  </si>
  <si>
    <t>Extractive</t>
  </si>
  <si>
    <t>Terrestrial</t>
  </si>
  <si>
    <t>Whitehorse Wildland Provincial Park</t>
  </si>
  <si>
    <t>Contains portions of</t>
  </si>
  <si>
    <t>Wildland Provincial Park</t>
  </si>
  <si>
    <t>National</t>
  </si>
  <si>
    <t>Ib</t>
  </si>
  <si>
    <t>Permitted Area of Operation</t>
  </si>
  <si>
    <t>Big Ranch - Pigat</t>
  </si>
  <si>
    <t>Adjacent to</t>
  </si>
  <si>
    <t>Privately Owned Conservation Area</t>
  </si>
  <si>
    <t>IV</t>
  </si>
  <si>
    <t>Cape Krusenstern</t>
  </si>
  <si>
    <t>National Monument</t>
  </si>
  <si>
    <t>V</t>
  </si>
  <si>
    <t xml:space="preserve">Maritime </t>
  </si>
  <si>
    <t>Cape Krusenstern National Monument</t>
  </si>
  <si>
    <t>Marine Protected Area</t>
  </si>
  <si>
    <t>Not reported</t>
  </si>
  <si>
    <t>Coquimbo Desert Scrub</t>
  </si>
  <si>
    <t>In the area</t>
  </si>
  <si>
    <t>AZE - CR/EN</t>
  </si>
  <si>
    <t>(1) Data only includes sites that are under Teck's full management/operational control.</t>
  </si>
  <si>
    <t xml:space="preserve">(2) Protected Area and Key Biodiversity Area data downloaded from the Integrated Biodiversity Assessment Tool (IBAT) (http://www.ibatforbusiness.org). Provided by BirdLife International, Conservation International, IUCN and UNEP-WCMC. </t>
  </si>
  <si>
    <r>
      <t>Type of Operation</t>
    </r>
    <r>
      <rPr>
        <b/>
        <vertAlign val="superscript"/>
        <sz val="10"/>
        <color theme="1"/>
        <rFont val="Arial"/>
        <family val="2"/>
      </rPr>
      <t>(3)</t>
    </r>
  </si>
  <si>
    <t>(3) Extractive =  mining, exploration, closure activities relating to mining.</t>
  </si>
  <si>
    <r>
      <t>Position of owned, leased or managed land relative to PA or HBVA</t>
    </r>
    <r>
      <rPr>
        <b/>
        <vertAlign val="superscript"/>
        <sz val="10"/>
        <color theme="1"/>
        <rFont val="Arial"/>
        <family val="2"/>
      </rPr>
      <t>(4),(5)</t>
    </r>
  </si>
  <si>
    <t>(4) PA = Protected Area; HBVA = High Biodiversity Value Area</t>
  </si>
  <si>
    <t>(5) In the Area = The entire operational site occurs within the PA/HBVA boundary or the entire PA/HBVA site occurs within the boundary of the operational site; Adjacent to = The operational site occurs within 500 metres of the PA or HBVA boundary; Contains portions of = The operational site contains some but not all of the PA/HBVA site or the PA/HBVA site contains some but not all of the operational site.</t>
  </si>
  <si>
    <r>
      <t>For HBVA - Basis of Recognition</t>
    </r>
    <r>
      <rPr>
        <b/>
        <vertAlign val="superscript"/>
        <sz val="10"/>
        <color theme="1"/>
        <rFont val="Arial"/>
        <family val="2"/>
      </rPr>
      <t>(6)</t>
    </r>
  </si>
  <si>
    <t>(6) AZE = Alliance for Zero Extinction (AZE) site, highest priority Key Biodiversity Areas. AZEs will trigger critical habitat status due their extreme importance for the last known populations of highly threatened (CR and EN) species.</t>
  </si>
  <si>
    <r>
      <t>Operational Sites Owned, Leased, Managed in, or Adjacent to, Protected Areas and Areas of High Biodiversity Value Outside Protected Areas</t>
    </r>
    <r>
      <rPr>
        <b/>
        <vertAlign val="superscript"/>
        <sz val="10"/>
        <color theme="1"/>
        <rFont val="Arial"/>
        <family val="2"/>
      </rPr>
      <t>(1),(2)</t>
    </r>
    <r>
      <rPr>
        <b/>
        <sz val="10"/>
        <color theme="1"/>
        <rFont val="Arial"/>
        <family val="2"/>
      </rPr>
      <t xml:space="preserve"> - 2021</t>
    </r>
  </si>
  <si>
    <r>
      <t xml:space="preserve">IUCN Red List Species and National Conservation List Species with Habitats in Areas Affected by Teck Operations and Level of Extinction Risk </t>
    </r>
    <r>
      <rPr>
        <b/>
        <vertAlign val="superscript"/>
        <sz val="10"/>
        <color theme="1"/>
        <rFont val="Arial"/>
        <family val="2"/>
      </rPr>
      <t>(1),(2),(3)</t>
    </r>
    <r>
      <rPr>
        <b/>
        <sz val="10"/>
        <color theme="1"/>
        <rFont val="Arial"/>
        <family val="2"/>
      </rPr>
      <t xml:space="preserve"> - 2021</t>
    </r>
  </si>
  <si>
    <t>(2) The figures represented in this table are for hourly employees and does not include contractors.</t>
  </si>
  <si>
    <r>
      <t>Annual Total Compensation Ratio</t>
    </r>
    <r>
      <rPr>
        <b/>
        <vertAlign val="superscript"/>
        <sz val="10"/>
        <color theme="1"/>
        <rFont val="Arial"/>
        <family val="2"/>
      </rPr>
      <t>(1),(2)</t>
    </r>
  </si>
  <si>
    <t>(2) Figures reported have been calculated using the target total compensation (i.e., target bonus) and does not include actual bonus payouts.</t>
  </si>
  <si>
    <r>
      <t>0.4</t>
    </r>
    <r>
      <rPr>
        <vertAlign val="superscript"/>
        <sz val="10"/>
        <color rgb="FF000000"/>
        <rFont val="Arial"/>
        <family val="2"/>
      </rPr>
      <t>(9)</t>
    </r>
  </si>
  <si>
    <r>
      <t>1.2</t>
    </r>
    <r>
      <rPr>
        <vertAlign val="superscript"/>
        <sz val="10"/>
        <color rgb="FF000000"/>
        <rFont val="Arial"/>
        <family val="2"/>
      </rPr>
      <t>(9)</t>
    </r>
  </si>
  <si>
    <t>(7) In 2021, health and safety definitions used in our Chilean sites were refined to match Teck’s global definitions, which are aligned to the Mine Safety and Health Administration (MSHA). Accordingly, the results may not be comparable to previous years’ reporting.</t>
  </si>
  <si>
    <t>(8) There was a fatality at our Red Dog Operations. See our 2021 Sustainability Report for more details. There was an additional fatality at the Antamina mine, which is operated by BHP and Glencore. See their sustainability report for further information.</t>
  </si>
  <si>
    <t>(7) There was a fatality at our Red Dog Operations. See our 2021 Sustainability Report for more details</t>
  </si>
  <si>
    <t>(9) There were fatalities at Fort Hills oil sands mine, which is operated by Suncor. See their sustainability report for further information.</t>
  </si>
  <si>
    <r>
      <t>1</t>
    </r>
    <r>
      <rPr>
        <vertAlign val="superscript"/>
        <sz val="10"/>
        <color theme="1"/>
        <rFont val="Arial"/>
        <family val="2"/>
      </rPr>
      <t>(7)</t>
    </r>
  </si>
  <si>
    <r>
      <t>Health and Safety Performance - Teck Total</t>
    </r>
    <r>
      <rPr>
        <b/>
        <vertAlign val="superscript"/>
        <sz val="10"/>
        <color rgb="FF000000"/>
        <rFont val="Arial"/>
        <family val="2"/>
      </rPr>
      <t>(1),(2),(3),(4),(5),(6),(7)</t>
    </r>
  </si>
  <si>
    <r>
      <t>Health and Safety Performance - Teck-Operated</t>
    </r>
    <r>
      <rPr>
        <b/>
        <vertAlign val="superscript"/>
        <sz val="10"/>
        <color rgb="FF000000"/>
        <rFont val="Arial"/>
        <family val="2"/>
      </rPr>
      <t>(1),(2),(3),(4),(5),(6),(7)</t>
    </r>
  </si>
  <si>
    <t>2021 Total Recordable Injury Frequency (by scope)</t>
  </si>
  <si>
    <r>
      <t>Detailed Health and Safety Performance in 2021 - Teck Total</t>
    </r>
    <r>
      <rPr>
        <b/>
        <vertAlign val="superscript"/>
        <sz val="10"/>
        <color rgb="FF000000"/>
        <rFont val="Arial"/>
        <family val="2"/>
      </rPr>
      <t>(1)</t>
    </r>
  </si>
  <si>
    <r>
      <t>Detailed Health and Safety Performance in 2021 - Teck Operated</t>
    </r>
    <r>
      <rPr>
        <b/>
        <vertAlign val="superscript"/>
        <sz val="10"/>
        <color rgb="FF000000"/>
        <rFont val="Arial"/>
        <family val="2"/>
      </rPr>
      <t>(1)</t>
    </r>
  </si>
  <si>
    <t>Our 2021 tax data will be available in early 2023.</t>
  </si>
  <si>
    <r>
      <t>2020 Country-By-Country Reporting (In CAD$ Millions except for Number of Employees)</t>
    </r>
    <r>
      <rPr>
        <b/>
        <vertAlign val="superscript"/>
        <sz val="10"/>
        <color theme="1"/>
        <rFont val="Arial"/>
        <family val="2"/>
      </rPr>
      <t>(1),(2),(3),(4),(5),(6),(7),(8)</t>
    </r>
  </si>
  <si>
    <t>For the Year Ended December 31, 2020 (In CAD$ millions)</t>
  </si>
  <si>
    <t>(3) Interest in controlled entities held by minority interest - For CbCR purposes, amounts reported for each entity are in proportion to the participating interest held by Teck. For financial statement purposes, unrelated revenue, profit before tax and tangible assets of entities controlled but not wholly owned by Teck are fully consolidated into the consolidated financial statements of Teck.</t>
  </si>
  <si>
    <t xml:space="preserve">(2) Differences in FX rates applied for CbCR and financial statement purposes - To the extent any entities report in a currency other than the functional currency of the reporting entity, the OECD guidelines for CbC reporting require the amounts for these entities to be translated to the functional currency of the reporting entity using the average annual exchange rate for the year. For financial reporting purposes, a weighted average exchange rate is used to translate amounts reported on the income statement while historical exchange rates are applied to translate amounts reported for tangible assets.  </t>
  </si>
  <si>
    <t xml:space="preserve">(4) Classification differences between CbCR and financial statements - The OECD guidelines for CbC reporting require amounts reported to include and/or exclude certain items which might differ from amounts which would be reported for accounting purposes. For instance, “other income” is included in revenue for CbCR purposes but is not part of revenue for financial reporting purposes.  </t>
  </si>
  <si>
    <t>For the Year Ended December 31, 2020(In CAD$ millions)</t>
  </si>
  <si>
    <t>Teck Fording Holding Ltd.</t>
  </si>
  <si>
    <t>Summary of All Entities in 2020</t>
  </si>
  <si>
    <t>Holds resource property</t>
  </si>
  <si>
    <t>See our 2021 Annual Report for a full set of financial and production data.</t>
  </si>
  <si>
    <t>See our 2021 Sustainability Report for further details on our reporting methodology.</t>
  </si>
  <si>
    <t>For management approach disclosures and additional context, please visit our Sustainability Disclosure Portal.</t>
  </si>
  <si>
    <t>Sustainability Strategy and Goals</t>
  </si>
  <si>
    <t xml:space="preserve">Climate Change Outlook 2021 Report (TCFD-aligned) </t>
  </si>
  <si>
    <r>
      <t>926</t>
    </r>
    <r>
      <rPr>
        <vertAlign val="superscript"/>
        <sz val="10"/>
        <rFont val="Arial"/>
        <family val="2"/>
      </rPr>
      <t>(4)</t>
    </r>
  </si>
  <si>
    <r>
      <t>908</t>
    </r>
    <r>
      <rPr>
        <vertAlign val="superscript"/>
        <sz val="10"/>
        <rFont val="Arial"/>
        <family val="2"/>
      </rPr>
      <t>(4)</t>
    </r>
  </si>
  <si>
    <r>
      <t>823</t>
    </r>
    <r>
      <rPr>
        <vertAlign val="superscript"/>
        <sz val="10"/>
        <rFont val="Arial"/>
        <family val="2"/>
      </rPr>
      <t>(4)</t>
    </r>
  </si>
  <si>
    <r>
      <t>3,306</t>
    </r>
    <r>
      <rPr>
        <b/>
        <vertAlign val="superscript"/>
        <sz val="10"/>
        <rFont val="Arial"/>
        <family val="2"/>
      </rPr>
      <t>(4)</t>
    </r>
  </si>
  <si>
    <r>
      <t>3,254</t>
    </r>
    <r>
      <rPr>
        <b/>
        <vertAlign val="superscript"/>
        <sz val="10"/>
        <rFont val="Arial"/>
        <family val="2"/>
      </rPr>
      <t>(4)</t>
    </r>
  </si>
  <si>
    <r>
      <t>3,199</t>
    </r>
    <r>
      <rPr>
        <b/>
        <vertAlign val="superscript"/>
        <sz val="10"/>
        <rFont val="Arial"/>
        <family val="2"/>
      </rPr>
      <t>(4)</t>
    </r>
  </si>
  <si>
    <t>(4) Figures have been restated due to changes in third-party emission factors.</t>
  </si>
  <si>
    <r>
      <t>3,022</t>
    </r>
    <r>
      <rPr>
        <vertAlign val="superscript"/>
        <sz val="10"/>
        <rFont val="Arial"/>
        <family val="2"/>
      </rPr>
      <t>(3)</t>
    </r>
  </si>
  <si>
    <r>
      <t>2,882</t>
    </r>
    <r>
      <rPr>
        <vertAlign val="superscript"/>
        <sz val="10"/>
        <rFont val="Arial"/>
        <family val="2"/>
      </rPr>
      <t>(3)</t>
    </r>
  </si>
  <si>
    <r>
      <t>2,859</t>
    </r>
    <r>
      <rPr>
        <vertAlign val="superscript"/>
        <sz val="10"/>
        <rFont val="Arial"/>
        <family val="2"/>
      </rPr>
      <t>(3)</t>
    </r>
  </si>
  <si>
    <r>
      <t>3,306</t>
    </r>
    <r>
      <rPr>
        <vertAlign val="superscript"/>
        <sz val="10"/>
        <rFont val="Arial"/>
        <family val="2"/>
      </rPr>
      <t>(3)</t>
    </r>
  </si>
  <si>
    <r>
      <t>3,254</t>
    </r>
    <r>
      <rPr>
        <vertAlign val="superscript"/>
        <sz val="10"/>
        <rFont val="Arial"/>
        <family val="2"/>
      </rPr>
      <t>(3)</t>
    </r>
  </si>
  <si>
    <r>
      <t>3,199</t>
    </r>
    <r>
      <rPr>
        <vertAlign val="superscript"/>
        <sz val="10"/>
        <rFont val="Arial"/>
        <family val="2"/>
      </rPr>
      <t>(3)</t>
    </r>
  </si>
  <si>
    <t>(3) Figures have been restated due to changes in third-party emission factors.</t>
  </si>
  <si>
    <r>
      <t>2.58</t>
    </r>
    <r>
      <rPr>
        <vertAlign val="superscript"/>
        <sz val="10"/>
        <color theme="1"/>
        <rFont val="Arial"/>
        <family val="2"/>
      </rPr>
      <t>(2)</t>
    </r>
  </si>
  <si>
    <r>
      <t>2.71</t>
    </r>
    <r>
      <rPr>
        <vertAlign val="superscript"/>
        <sz val="10"/>
        <color theme="1"/>
        <rFont val="Arial"/>
        <family val="2"/>
      </rPr>
      <t>(2)</t>
    </r>
  </si>
  <si>
    <r>
      <t>2.67</t>
    </r>
    <r>
      <rPr>
        <vertAlign val="superscript"/>
        <sz val="10"/>
        <color theme="1"/>
        <rFont val="Arial"/>
        <family val="2"/>
      </rPr>
      <t>(2)</t>
    </r>
  </si>
  <si>
    <r>
      <t>2.45</t>
    </r>
    <r>
      <rPr>
        <vertAlign val="superscript"/>
        <sz val="10"/>
        <color theme="1"/>
        <rFont val="Arial"/>
        <family val="2"/>
      </rPr>
      <t>(2)</t>
    </r>
  </si>
  <si>
    <t>(2) Figures have been restated due to changes in third-party emission factors.</t>
  </si>
  <si>
    <r>
      <t>2.4</t>
    </r>
    <r>
      <rPr>
        <vertAlign val="superscript"/>
        <sz val="10"/>
        <color theme="1"/>
        <rFont val="Arial"/>
        <family val="2"/>
      </rPr>
      <t>(3)</t>
    </r>
  </si>
  <si>
    <r>
      <t>(3)</t>
    </r>
    <r>
      <rPr>
        <sz val="7"/>
        <color theme="1"/>
        <rFont val="Times New Roman"/>
        <family val="1"/>
      </rPr>
      <t> </t>
    </r>
    <r>
      <rPr>
        <sz val="8"/>
        <color theme="1"/>
        <rFont val="Arial"/>
        <family val="2"/>
      </rPr>
      <t>Figures have been restated due to changes in third-party emission factors.</t>
    </r>
  </si>
  <si>
    <r>
      <t>Scope 1 and Scope 2 GHG Emissions by Fuel Type</t>
    </r>
    <r>
      <rPr>
        <b/>
        <vertAlign val="superscript"/>
        <sz val="10"/>
        <color theme="1"/>
        <rFont val="Arial"/>
        <family val="2"/>
      </rPr>
      <t>(1),(2),(3)</t>
    </r>
  </si>
  <si>
    <r>
      <t>Total Emissions (kilotonnes CO</t>
    </r>
    <r>
      <rPr>
        <b/>
        <vertAlign val="subscript"/>
        <sz val="10"/>
        <color theme="1"/>
        <rFont val="Arial"/>
        <family val="2"/>
      </rPr>
      <t>2</t>
    </r>
    <r>
      <rPr>
        <b/>
        <sz val="10"/>
        <color theme="1"/>
        <rFont val="Arial"/>
        <family val="2"/>
      </rPr>
      <t>e)</t>
    </r>
    <r>
      <rPr>
        <b/>
        <vertAlign val="superscript"/>
        <sz val="10"/>
        <color theme="1"/>
        <rFont val="Arial"/>
        <family val="2"/>
      </rPr>
      <t>(1),(2)</t>
    </r>
  </si>
  <si>
    <t>(3) Our Canadian sites report annually to the National Pollutant Release Inventory (NPRI). OurAmerican operations report a different scope of air emissions data to the Toxic Release Inventory (TRI), which has different reporting requirements and, in some cases, alternative calculation methods. Both the NPRI and TRI contain information on chemical releases and waste management activities reported annually by certain facilities. Information in these tables may not reflect exactly the contents of NPRI and/or TRI reports due to further differences in reporting requirements for the Sustainability Report.</t>
  </si>
  <si>
    <r>
      <t>Sulphur Dioxide Emissions from Stacks, Stationary and Mobile Fossil Fuel Combustion (tonnes)</t>
    </r>
    <r>
      <rPr>
        <b/>
        <vertAlign val="superscript"/>
        <sz val="10"/>
        <rFont val="Arial"/>
        <family val="2"/>
      </rPr>
      <t>(1),(2),(3),(4)</t>
    </r>
    <r>
      <rPr>
        <b/>
        <sz val="10"/>
        <rFont val="Arial"/>
        <family val="2"/>
      </rPr>
      <t>,(5)</t>
    </r>
  </si>
  <si>
    <r>
      <t>Highland Valley Copper</t>
    </r>
    <r>
      <rPr>
        <vertAlign val="superscript"/>
        <sz val="10"/>
        <rFont val="Arial"/>
        <family val="2"/>
      </rPr>
      <t>(6)</t>
    </r>
  </si>
  <si>
    <r>
      <t>(6) In 2015, Highland Valley Copper's SO</t>
    </r>
    <r>
      <rPr>
        <vertAlign val="subscript"/>
        <sz val="8"/>
        <rFont val="Arial"/>
        <family val="2"/>
      </rPr>
      <t>2</t>
    </r>
    <r>
      <rPr>
        <sz val="8"/>
        <rFont val="Arial"/>
        <family val="2"/>
      </rPr>
      <t xml:space="preserve"> emissions included those from blasting.</t>
    </r>
  </si>
  <si>
    <r>
      <t>(2)</t>
    </r>
    <r>
      <rPr>
        <sz val="7"/>
        <rFont val="Times New Roman"/>
        <family val="1"/>
      </rPr>
      <t> </t>
    </r>
    <r>
      <rPr>
        <sz val="8"/>
        <rFont val="Arial"/>
        <family val="2"/>
      </rPr>
      <t xml:space="preserve">Aggregate data for all other operations presented here, as numbers are insignificant compared to Trail. See our website for the full set of data </t>
    </r>
    <r>
      <rPr>
        <u/>
        <sz val="8"/>
        <rFont val="Arial"/>
        <family val="2"/>
      </rPr>
      <t>(https://www.teck.com/sustainability/approach-to-responsibility/sustainability-report-and-disclosure-portal/).</t>
    </r>
  </si>
  <si>
    <r>
      <t>29,549</t>
    </r>
    <r>
      <rPr>
        <b/>
        <vertAlign val="superscript"/>
        <sz val="10"/>
        <color theme="1"/>
        <rFont val="Arial"/>
        <family val="2"/>
      </rPr>
      <t>(3)</t>
    </r>
  </si>
  <si>
    <r>
      <t>Non-Mineral Waste by Composition in Metric Tonnes (t) — 2021</t>
    </r>
    <r>
      <rPr>
        <b/>
        <vertAlign val="superscript"/>
        <sz val="10"/>
        <rFont val="Arial"/>
        <family val="2"/>
      </rPr>
      <t>(1)</t>
    </r>
  </si>
  <si>
    <t xml:space="preserve">Waste Diverted from Disposal </t>
  </si>
  <si>
    <t>Waste Directed to Disposal</t>
  </si>
  <si>
    <t>Waste Diverted from Disposal</t>
  </si>
  <si>
    <t>Type of Waste</t>
  </si>
  <si>
    <r>
      <t>Hazardous and Non-Hazardous Waste in Metric Tonnes (t) - 2021</t>
    </r>
    <r>
      <rPr>
        <b/>
        <vertAlign val="superscript"/>
        <sz val="10"/>
        <color theme="1"/>
        <rFont val="Arial"/>
        <family val="2"/>
      </rPr>
      <t>(1),(2)</t>
    </r>
  </si>
  <si>
    <t>(1) In 2021, we aligned our reporting to the GRI 306 (2020) Waste Standard, and as such may not be comparable with previous years.  activities.</t>
  </si>
  <si>
    <t>(2) Rounding of the individual numbers may cause a discrepancy in the total value.  Figures also vary annually depending on site activities.</t>
  </si>
  <si>
    <t>(3) Hazardous waste includes hazardous industrial waste.</t>
  </si>
  <si>
    <t>(4) Non-hazardous waste includes non-hazardous industrial and municipal/domestic waste.</t>
  </si>
  <si>
    <r>
      <t>Hazardous</t>
    </r>
    <r>
      <rPr>
        <vertAlign val="superscript"/>
        <sz val="10"/>
        <color theme="1"/>
        <rFont val="Arial"/>
        <family val="2"/>
      </rPr>
      <t>(3)</t>
    </r>
  </si>
  <si>
    <r>
      <t>Non-Hazardous</t>
    </r>
    <r>
      <rPr>
        <vertAlign val="superscript"/>
        <sz val="10"/>
        <rFont val="Arial"/>
        <family val="2"/>
      </rPr>
      <t>(4)</t>
    </r>
  </si>
  <si>
    <r>
      <t>Cardinal River</t>
    </r>
    <r>
      <rPr>
        <vertAlign val="superscript"/>
        <sz val="10"/>
        <color theme="1"/>
        <rFont val="Arial"/>
        <family val="2"/>
      </rPr>
      <t>(3)</t>
    </r>
  </si>
  <si>
    <r>
      <t>Cardinal River</t>
    </r>
    <r>
      <rPr>
        <vertAlign val="superscript"/>
        <sz val="10"/>
        <color theme="1"/>
        <rFont val="Arial"/>
        <family val="2"/>
      </rPr>
      <t>(4)</t>
    </r>
  </si>
  <si>
    <t>(5) Does not include employment for QB2 project.</t>
  </si>
  <si>
    <t>(3) Closed sites. We only report on active operations.</t>
  </si>
  <si>
    <t>(4) Closed sites. We only report on active operations.</t>
  </si>
  <si>
    <r>
      <t xml:space="preserve">Percentage of Spending on Local Suppliers </t>
    </r>
    <r>
      <rPr>
        <b/>
        <vertAlign val="superscript"/>
        <sz val="10"/>
        <color theme="1"/>
        <rFont val="Arial"/>
        <family val="2"/>
      </rPr>
      <t>(1),(2)</t>
    </r>
  </si>
  <si>
    <t>(4) Teck has a global exploration presence. See our website for details: https://www.teck.com/operations/global/about-exploration/exploration/.</t>
  </si>
  <si>
    <t>(1) In 2021, this included payments from the CleanBC Industry Fund and the Student Work Placement Program. See the Business Ethics section of our 2021 Sustainability Report for more details</t>
  </si>
  <si>
    <t>(1) In 2020, this included payments from the CleanBC Industry Fund and the Student Work Placement Program. See the Business Ethics section of our 2020 Sustainability Report for more details</t>
  </si>
  <si>
    <r>
      <t>Global Workforce in 2021 (as of December 31, 2021)</t>
    </r>
    <r>
      <rPr>
        <b/>
        <vertAlign val="superscript"/>
        <sz val="10"/>
        <color theme="1"/>
        <rFont val="Arial"/>
        <family val="2"/>
      </rPr>
      <t>(1)</t>
    </r>
    <r>
      <rPr>
        <b/>
        <sz val="10"/>
        <color theme="1"/>
        <rFont val="Arial"/>
        <family val="2"/>
      </rPr>
      <t xml:space="preserve"> </t>
    </r>
  </si>
  <si>
    <t>Ratio of Basic Salary and Remuneration</t>
  </si>
  <si>
    <t>Milling &amp; Flotation</t>
  </si>
  <si>
    <t>Heap Leach</t>
  </si>
  <si>
    <t>Smelting</t>
  </si>
  <si>
    <t>Elkview Operations (EVO)</t>
  </si>
  <si>
    <t>Fording River Operations (FRO)</t>
  </si>
  <si>
    <t>Line Creek Operations (LCO)</t>
  </si>
  <si>
    <t>Greenhills Operations (GHO)</t>
  </si>
  <si>
    <t>Highland Valley Copper Operations (HVC)</t>
  </si>
  <si>
    <t>Red Dog Operations (RDO)</t>
  </si>
  <si>
    <t>Carmen de Andacollo Operations (CdA)</t>
  </si>
  <si>
    <t>Quebrada Blanca Operations (QB)</t>
  </si>
  <si>
    <t>Trail Operations (Trail)</t>
  </si>
  <si>
    <t>Number of times water reused and recycled (ratio of reused/recycled and water withdrawal for use)</t>
  </si>
  <si>
    <t>(2) Other managed water is water that is actively manageed without intent to supply the operational water demands. It was previously called ‘water withdrawal discharged without use’.</t>
  </si>
  <si>
    <t>2021 Water Metrics by Site (ML)</t>
  </si>
  <si>
    <r>
      <t>Water Stressed</t>
    </r>
    <r>
      <rPr>
        <b/>
        <vertAlign val="superscript"/>
        <sz val="10"/>
        <color theme="1"/>
        <rFont val="Arial"/>
        <family val="2"/>
      </rPr>
      <t>(7)</t>
    </r>
  </si>
  <si>
    <t>EVO</t>
  </si>
  <si>
    <t>FRO</t>
  </si>
  <si>
    <t>LCO</t>
  </si>
  <si>
    <t>GHO</t>
  </si>
  <si>
    <t>HVC</t>
  </si>
  <si>
    <t>RDO</t>
  </si>
  <si>
    <t>CdA</t>
  </si>
  <si>
    <r>
      <t>Untreated discharge to a destination other than a third-party</t>
    </r>
    <r>
      <rPr>
        <vertAlign val="superscript"/>
        <sz val="10"/>
        <rFont val="Arial"/>
        <family val="2"/>
      </rPr>
      <t>(1)</t>
    </r>
  </si>
  <si>
    <r>
      <t>Untreated discharge to a third-party</t>
    </r>
    <r>
      <rPr>
        <vertAlign val="superscript"/>
        <sz val="10"/>
        <rFont val="Arial"/>
        <family val="2"/>
      </rPr>
      <t>(2)</t>
    </r>
  </si>
  <si>
    <r>
      <t>Primary treatment</t>
    </r>
    <r>
      <rPr>
        <vertAlign val="superscript"/>
        <sz val="10"/>
        <rFont val="Arial"/>
        <family val="2"/>
      </rPr>
      <t>(3)</t>
    </r>
  </si>
  <si>
    <r>
      <t>Secondary treatment</t>
    </r>
    <r>
      <rPr>
        <vertAlign val="superscript"/>
        <sz val="10"/>
        <rFont val="Arial"/>
        <family val="2"/>
      </rPr>
      <t>(4)</t>
    </r>
  </si>
  <si>
    <r>
      <t>Tertiary treatment</t>
    </r>
    <r>
      <rPr>
        <vertAlign val="superscript"/>
        <sz val="10"/>
        <rFont val="Arial"/>
        <family val="2"/>
      </rPr>
      <t>(5)</t>
    </r>
  </si>
  <si>
    <r>
      <t>Other treatment</t>
    </r>
    <r>
      <rPr>
        <vertAlign val="superscript"/>
        <sz val="10"/>
        <rFont val="Arial"/>
        <family val="2"/>
      </rPr>
      <t>(6)</t>
    </r>
  </si>
  <si>
    <r>
      <t xml:space="preserve">(1) </t>
    </r>
    <r>
      <rPr>
        <sz val="7"/>
        <color theme="1"/>
        <rFont val="Arial"/>
        <family val="2"/>
      </rPr>
      <t>V</t>
    </r>
    <r>
      <rPr>
        <sz val="8"/>
        <color theme="1"/>
        <rFont val="Arial"/>
        <family val="2"/>
      </rPr>
      <t>olume of water discharged without treatment and to a destination other than a third party.</t>
    </r>
  </si>
  <si>
    <r>
      <t xml:space="preserve">(2) </t>
    </r>
    <r>
      <rPr>
        <sz val="7"/>
        <color theme="1"/>
        <rFont val="Arial"/>
        <family val="2"/>
      </rPr>
      <t>V</t>
    </r>
    <r>
      <rPr>
        <sz val="8"/>
        <color theme="1"/>
        <rFont val="Arial"/>
        <family val="2"/>
      </rPr>
      <t>olume of water discharged to a third party which may then treat it.</t>
    </r>
  </si>
  <si>
    <r>
      <t>(3)</t>
    </r>
    <r>
      <rPr>
        <sz val="7"/>
        <color theme="1"/>
        <rFont val="Arial"/>
        <family val="2"/>
      </rPr>
      <t> T</t>
    </r>
    <r>
      <rPr>
        <sz val="8"/>
        <color theme="1"/>
        <rFont val="Arial"/>
        <family val="2"/>
      </rPr>
      <t>he physical removal of suspended solids and floating material. Treated discharge is then sent to a destination other than a third party.</t>
    </r>
  </si>
  <si>
    <t>(4) The degradation of organic matter and reduction of solids through biological treatment. Treated discharge is then sent to a destination other than a third party.</t>
  </si>
  <si>
    <t>(5) Removal of suspended, colloidal and dissolved constituents remaining after secondary treatment. Treated discharge is then sent to a destination other than a third party.</t>
  </si>
  <si>
    <t>(6) Other treatments not considered primary, secondary, or tertiary. Treated discharge is then sent to a destination other than a third party.</t>
  </si>
  <si>
    <r>
      <t>Discharge to surface water</t>
    </r>
    <r>
      <rPr>
        <vertAlign val="superscript"/>
        <sz val="10"/>
        <rFont val="Arial"/>
        <family val="2"/>
      </rPr>
      <t>(2)</t>
    </r>
  </si>
  <si>
    <r>
      <t>Discharge to groundwater</t>
    </r>
    <r>
      <rPr>
        <vertAlign val="superscript"/>
        <sz val="10"/>
        <rFont val="Arial"/>
        <family val="2"/>
      </rPr>
      <t>(3)</t>
    </r>
  </si>
  <si>
    <r>
      <t>Discharge to seawater</t>
    </r>
    <r>
      <rPr>
        <vertAlign val="superscript"/>
        <sz val="10"/>
        <rFont val="Arial"/>
        <family val="2"/>
      </rPr>
      <t>(4)</t>
    </r>
  </si>
  <si>
    <r>
      <t>Discharge to third-party</t>
    </r>
    <r>
      <rPr>
        <vertAlign val="superscript"/>
        <sz val="10"/>
        <rFont val="Arial"/>
        <family val="2"/>
      </rPr>
      <t>(5)</t>
    </r>
  </si>
  <si>
    <t xml:space="preserve">(2) Surface water includes water from precipitation and runoff that is not diverted around the operation, and water inputs from surface waterbodies that may or may not be within the boundaries of our operations. </t>
  </si>
  <si>
    <t>(3) Groundwater is water from beneath the earth's surface that collects or flows in the porous spaces in soil and rock that is not diverted around the operations.</t>
  </si>
  <si>
    <t>(4) Seawater includes water obtained from a sea or ocean.</t>
  </si>
  <si>
    <t xml:space="preserve">(5) Third-party water is water supplied by an entity external to the operation, such as from a municipality. We do not use wastewater from other organizations. </t>
  </si>
  <si>
    <r>
      <t>Water Stressed</t>
    </r>
    <r>
      <rPr>
        <b/>
        <vertAlign val="superscript"/>
        <sz val="10"/>
        <color theme="1"/>
        <rFont val="Arial"/>
        <family val="2"/>
      </rPr>
      <t>(8)</t>
    </r>
  </si>
  <si>
    <r>
      <t>High Quality</t>
    </r>
    <r>
      <rPr>
        <b/>
        <vertAlign val="superscript"/>
        <sz val="10"/>
        <color theme="1"/>
        <rFont val="Arial"/>
        <family val="2"/>
      </rPr>
      <t>(6)</t>
    </r>
  </si>
  <si>
    <r>
      <t>Low Quality</t>
    </r>
    <r>
      <rPr>
        <b/>
        <vertAlign val="superscript"/>
        <sz val="10"/>
        <color theme="1"/>
        <rFont val="Arial"/>
        <family val="2"/>
      </rPr>
      <t>(7)</t>
    </r>
  </si>
  <si>
    <t>High Quality(6)</t>
  </si>
  <si>
    <r>
      <t>(6)</t>
    </r>
    <r>
      <rPr>
        <sz val="7"/>
        <color theme="1"/>
        <rFont val="Arial"/>
        <family val="2"/>
      </rPr>
      <t xml:space="preserve">  </t>
    </r>
    <r>
      <rPr>
        <sz val="8"/>
        <color theme="1"/>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</si>
  <si>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(7)</t>
    </r>
    <r>
      <rPr>
        <sz val="7"/>
        <color theme="1"/>
        <rFont val="Arial"/>
        <family val="2"/>
      </rPr>
      <t xml:space="preserve">  </t>
    </r>
    <r>
      <rPr>
        <sz val="8"/>
        <color theme="1"/>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</si>
  <si>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r>
      <t>Withdrawal from surface water</t>
    </r>
    <r>
      <rPr>
        <vertAlign val="superscript"/>
        <sz val="10"/>
        <rFont val="Arial"/>
        <family val="2"/>
      </rPr>
      <t>(2)</t>
    </r>
  </si>
  <si>
    <r>
      <t>Withdrawal from groundwater</t>
    </r>
    <r>
      <rPr>
        <vertAlign val="superscript"/>
        <sz val="10"/>
        <rFont val="Arial"/>
        <family val="2"/>
      </rPr>
      <t>(3)</t>
    </r>
  </si>
  <si>
    <r>
      <t>Withdrawal from seawater</t>
    </r>
    <r>
      <rPr>
        <vertAlign val="superscript"/>
        <sz val="10"/>
        <rFont val="Arial"/>
        <family val="2"/>
      </rPr>
      <t>(4)</t>
    </r>
  </si>
  <si>
    <r>
      <t>Withdrawal from third-party</t>
    </r>
    <r>
      <rPr>
        <vertAlign val="superscript"/>
        <sz val="10"/>
        <rFont val="Arial"/>
        <family val="2"/>
      </rPr>
      <t>(5)</t>
    </r>
  </si>
  <si>
    <r>
      <t>2021 Site-Level Water Withdrawal by Quality and Source (ML)</t>
    </r>
    <r>
      <rPr>
        <b/>
        <vertAlign val="superscript"/>
        <sz val="10"/>
        <color theme="1"/>
        <rFont val="Arial"/>
        <family val="2"/>
      </rPr>
      <t>(1)</t>
    </r>
  </si>
  <si>
    <t>2021 Site-Level Water Discharge by Treatment Type (ML)</t>
  </si>
  <si>
    <r>
      <t>2021 Site-Level Water Discharge by Quality and Destination (ML)</t>
    </r>
    <r>
      <rPr>
        <b/>
        <vertAlign val="superscript"/>
        <sz val="10"/>
        <color theme="1"/>
        <rFont val="Arial"/>
        <family val="2"/>
      </rPr>
      <t>(1)</t>
    </r>
  </si>
  <si>
    <r>
      <t xml:space="preserve">Operational water use </t>
    </r>
    <r>
      <rPr>
        <vertAlign val="superscript"/>
        <sz val="10"/>
        <rFont val="Arial"/>
        <family val="2"/>
      </rPr>
      <t>(3)</t>
    </r>
  </si>
  <si>
    <r>
      <t xml:space="preserve">Number of times water reused and recycled (ratio of reused/recycled and water withdrawal for use) </t>
    </r>
    <r>
      <rPr>
        <vertAlign val="superscript"/>
        <sz val="10"/>
        <rFont val="Arial"/>
        <family val="2"/>
      </rPr>
      <t>(4)</t>
    </r>
  </si>
  <si>
    <r>
      <t>(4)</t>
    </r>
    <r>
      <rPr>
        <sz val="8"/>
        <color theme="1"/>
        <rFont val="Times New Roman"/>
        <family val="1"/>
      </rPr>
      <t xml:space="preserve"> </t>
    </r>
    <r>
      <rPr>
        <sz val="8"/>
        <color theme="1"/>
        <rFont val="Arial"/>
        <family val="2"/>
      </rPr>
      <t>Includes mining operations.</t>
    </r>
  </si>
  <si>
    <t>(3) Operational water use is the sum of water withdrawals and water reused/recycled. It was previously called 'total water use'.</t>
  </si>
  <si>
    <r>
      <t>Water Stressed</t>
    </r>
    <r>
      <rPr>
        <b/>
        <vertAlign val="superscript"/>
        <sz val="10"/>
        <color theme="1"/>
        <rFont val="Arial"/>
        <family val="2"/>
      </rPr>
      <t>(5)</t>
    </r>
  </si>
  <si>
    <r>
      <t>Operational water use intensity</t>
    </r>
    <r>
      <rPr>
        <vertAlign val="superscript"/>
        <sz val="10"/>
        <rFont val="Arial"/>
        <family val="2"/>
      </rPr>
      <t>(6)</t>
    </r>
  </si>
  <si>
    <r>
      <t>Operational water use</t>
    </r>
    <r>
      <rPr>
        <vertAlign val="superscript"/>
        <sz val="10"/>
        <rFont val="Arial"/>
        <family val="2"/>
      </rPr>
      <t>(3)</t>
    </r>
  </si>
  <si>
    <r>
      <t>Other managed water</t>
    </r>
    <r>
      <rPr>
        <vertAlign val="superscript"/>
        <sz val="10"/>
        <rFont val="Arial"/>
        <family val="2"/>
      </rPr>
      <t>(2)</t>
    </r>
  </si>
  <si>
    <r>
      <t>Water withdrawal</t>
    </r>
    <r>
      <rPr>
        <vertAlign val="superscript"/>
        <sz val="10"/>
        <rFont val="Arial"/>
        <family val="2"/>
      </rPr>
      <t>(1)</t>
    </r>
  </si>
  <si>
    <r>
      <t>Teck</t>
    </r>
    <r>
      <rPr>
        <b/>
        <vertAlign val="superscript"/>
        <sz val="10"/>
        <color theme="1"/>
        <rFont val="Arial"/>
        <family val="2"/>
      </rPr>
      <t>(4)</t>
    </r>
  </si>
  <si>
    <r>
      <t>New water use intensity</t>
    </r>
    <r>
      <rPr>
        <vertAlign val="superscript"/>
        <sz val="10"/>
        <rFont val="Arial"/>
        <family val="2"/>
      </rPr>
      <t>(7)</t>
    </r>
  </si>
  <si>
    <t>(4) Includes mining operations for the calculation of number of times water reused and recycled, operational water use intensity, and new water use intensity.</t>
  </si>
  <si>
    <r>
      <t>(6) Operational water use intensity is the volume of operational water use (m</t>
    </r>
    <r>
      <rPr>
        <vertAlign val="superscript"/>
        <sz val="8"/>
        <color theme="1"/>
        <rFont val="Arial"/>
        <family val="2"/>
      </rPr>
      <t>3</t>
    </r>
    <r>
      <rPr>
        <sz val="8"/>
        <color theme="1"/>
        <rFont val="Arial"/>
        <family val="2"/>
      </rPr>
      <t>) per tonne of raw coal or ore processed</t>
    </r>
  </si>
  <si>
    <r>
      <t>(7) New water use intensity is the volume of new water use (m</t>
    </r>
    <r>
      <rPr>
        <vertAlign val="superscript"/>
        <sz val="8"/>
        <color theme="1"/>
        <rFont val="Arial"/>
        <family val="2"/>
      </rPr>
      <t>3</t>
    </r>
    <r>
      <rPr>
        <sz val="8"/>
        <color theme="1"/>
        <rFont val="Arial"/>
        <family val="2"/>
      </rPr>
      <t>) per tonne of material processed</t>
    </r>
  </si>
  <si>
    <t>(8)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</si>
  <si>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(5)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</si>
  <si>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r>
      <t>(1)</t>
    </r>
    <r>
      <rPr>
        <sz val="7"/>
        <color theme="1"/>
        <rFont val="Arial"/>
        <family val="2"/>
      </rPr>
      <t xml:space="preserve">     </t>
    </r>
    <r>
      <rPr>
        <sz val="8"/>
        <color theme="1"/>
        <rFont val="Arial"/>
        <family val="2"/>
      </rPr>
      <t>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r>
  </si>
  <si>
    <t>(7)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</si>
  <si>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(2) Water Stress: Water stressed areas lack the ability to meet human and ecological demands for fresh water. Water stress components include water availability, quality and accessibility. The proportion of sites in water-stressed areas is 20%. WRI Aqueduct Water Risk Atlas was used to assess water stress.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</si>
</sst>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00\ ;\(#,##0.0000\)"/>
    <numFmt numFmtId="167" formatCode="#,##0\ ;\(#,##0\)"/>
    <numFmt numFmtId="168" formatCode="dd\ mmm\ yy"/>
    <numFmt numFmtId="169" formatCode="dd\ mmm\ yy\ hh:mm"/>
    <numFmt numFmtId="170" formatCode="0.000"/>
    <numFmt numFmtId="171" formatCode="0_);\(0\)"/>
    <numFmt numFmtId="172" formatCode="#,##0.0"/>
    <numFmt numFmtId="173" formatCode="#,##0.0000"/>
    <numFmt numFmtId="174" formatCode="&quot;$&quot;#,##0"/>
    <numFmt numFmtId="175" formatCode="0.0"/>
    <numFmt numFmtId="176" formatCode="0.0000"/>
    <numFmt numFmtId="177" formatCode="0.0%"/>
    <numFmt numFmtId="178" formatCode="&quot;$&quot;#,##0.0_);\(&quot;$&quot;#,##0.0\)"/>
  </numFmts>
  <fonts count="109">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sz val="10"/>
      <color rgb="FF000000"/>
      <name val="Arial"/>
      <family val="2"/>
    </font>
    <font>
      <u/>
      <sz val="11"/>
      <color theme="10"/>
      <name val="Calibri"/>
      <family val="2"/>
      <scheme val="minor"/>
    </font>
    <font>
      <sz val="10"/>
      <name val="Arial"/>
      <family val="2"/>
    </font>
    <font>
      <b/>
      <sz val="10"/>
      <color rgb="FF000000"/>
      <name val="Arial"/>
      <family val="2"/>
    </font>
    <font>
      <sz val="11"/>
      <color theme="1"/>
      <name val="Calibri"/>
      <family val="2"/>
      <scheme val="minor"/>
    </font>
    <font>
      <sz val="11"/>
      <color theme="0"/>
      <name val="Calibri"/>
      <family val="2"/>
      <scheme val="minor"/>
    </font>
    <font>
      <b/>
      <sz val="10"/>
      <color rgb="FF0065BD"/>
      <name val="Arial"/>
      <family val="2"/>
    </font>
    <font>
      <b/>
      <i/>
      <sz val="8"/>
      <name val="Arial"/>
      <family val="2"/>
    </font>
    <font>
      <sz val="18"/>
      <color rgb="FF0065BD"/>
      <name val="Arial"/>
      <family val="2"/>
    </font>
    <font>
      <b/>
      <sz val="10"/>
      <color theme="0"/>
      <name val="Arial"/>
      <family val="2"/>
    </font>
    <font>
      <b/>
      <sz val="11"/>
      <color rgb="FF000000"/>
      <name val="Calibri"/>
      <family val="2"/>
      <scheme val="minor"/>
    </font>
    <font>
      <sz val="12"/>
      <name val="Arial"/>
      <family val="2"/>
    </font>
    <font>
      <sz val="10"/>
      <color rgb="FF0065BD"/>
      <name val="Arial"/>
      <family val="2"/>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2"/>
      <name val="Arial"/>
      <family val="2"/>
    </font>
    <font>
      <b/>
      <sz val="10"/>
      <name val="Arial"/>
      <family val="2"/>
    </font>
    <font>
      <b/>
      <sz val="14"/>
      <color indexed="28"/>
      <name val="Verdana"/>
      <family val="2"/>
    </font>
    <font>
      <b/>
      <sz val="14"/>
      <color theme="3"/>
      <name val="Verdana"/>
      <family val="2"/>
    </font>
    <font>
      <b/>
      <sz val="11"/>
      <color rgb="FFFF0000"/>
      <name val="Calibri"/>
      <family val="2"/>
      <scheme val="minor"/>
    </font>
    <font>
      <vertAlign val="superscript"/>
      <sz val="10"/>
      <color theme="1"/>
      <name val="Arial"/>
      <family val="2"/>
    </font>
    <font>
      <sz val="8"/>
      <color theme="1"/>
      <name val="Arial"/>
      <family val="2"/>
    </font>
    <font>
      <sz val="11"/>
      <color theme="1"/>
      <name val="Arial"/>
      <family val="2"/>
    </font>
    <font>
      <b/>
      <sz val="16"/>
      <color theme="1"/>
      <name val="Arial"/>
      <family val="2"/>
    </font>
    <font>
      <b/>
      <vertAlign val="superscript"/>
      <sz val="10"/>
      <color theme="1"/>
      <name val="Arial"/>
      <family val="2"/>
    </font>
    <font>
      <vertAlign val="superscript"/>
      <sz val="10"/>
      <color rgb="FF000000"/>
      <name val="Arial"/>
      <family val="2"/>
    </font>
    <font>
      <sz val="11"/>
      <name val="Arial"/>
      <family val="2"/>
    </font>
    <font>
      <sz val="11"/>
      <name val="Calibri"/>
      <family val="2"/>
      <scheme val="minor"/>
    </font>
    <font>
      <b/>
      <vertAlign val="superscript"/>
      <sz val="10"/>
      <name val="Arial"/>
      <family val="2"/>
    </font>
    <font>
      <sz val="8"/>
      <name val="Arial"/>
      <family val="2"/>
    </font>
    <font>
      <vertAlign val="superscript"/>
      <sz val="10"/>
      <name val="Arial"/>
      <family val="2"/>
    </font>
    <font>
      <sz val="8"/>
      <color rgb="FF000000"/>
      <name val="Arial"/>
      <family val="2"/>
    </font>
    <font>
      <b/>
      <sz val="14"/>
      <color theme="4" tint="-0.499984740745262"/>
      <name val="Arial"/>
      <family val="2"/>
    </font>
    <font>
      <sz val="11"/>
      <color theme="4" tint="-0.499984740745262"/>
      <name val="Calibri"/>
      <family val="2"/>
      <scheme val="minor"/>
    </font>
    <font>
      <b/>
      <sz val="11"/>
      <color theme="1"/>
      <name val="Arial"/>
      <family val="2"/>
    </font>
    <font>
      <sz val="12"/>
      <color theme="1"/>
      <name val="Arial"/>
      <family val="2"/>
    </font>
    <font>
      <sz val="8"/>
      <color rgb="FFFF0000"/>
      <name val="Arial"/>
      <family val="2"/>
    </font>
    <font>
      <b/>
      <vertAlign val="superscript"/>
      <sz val="11"/>
      <color theme="1"/>
      <name val="Arial"/>
      <family val="2"/>
    </font>
    <font>
      <sz val="11"/>
      <color rgb="FF000000"/>
      <name val="Calibri"/>
      <family val="2"/>
    </font>
    <font>
      <b/>
      <vertAlign val="subscript"/>
      <sz val="10"/>
      <color theme="1"/>
      <name val="Arial"/>
      <family val="2"/>
    </font>
    <font>
      <sz val="8"/>
      <name val="Foundrysterling-bookregular"/>
    </font>
    <font>
      <sz val="8"/>
      <color theme="4" tint="-0.499984740745262"/>
      <name val="Arial"/>
      <family val="2"/>
    </font>
    <font>
      <sz val="10"/>
      <color theme="5"/>
      <name val="Arial"/>
      <family val="2"/>
    </font>
    <font>
      <sz val="9"/>
      <color rgb="FF000000"/>
      <name val="Arial"/>
      <family val="2"/>
    </font>
    <font>
      <b/>
      <sz val="9"/>
      <color rgb="FF000000"/>
      <name val="Arial"/>
      <family val="2"/>
    </font>
    <font>
      <sz val="7"/>
      <color theme="1"/>
      <name val="Times New Roman"/>
      <family val="1"/>
    </font>
    <font>
      <sz val="7"/>
      <color rgb="FF000000"/>
      <name val="Times New Roman"/>
      <family val="1"/>
    </font>
    <font>
      <b/>
      <vertAlign val="superscript"/>
      <sz val="10"/>
      <color rgb="FF000000"/>
      <name val="Arial"/>
      <family val="2"/>
    </font>
    <font>
      <u/>
      <sz val="12"/>
      <color theme="10"/>
      <name val="Arial"/>
      <family val="2"/>
    </font>
    <font>
      <sz val="9"/>
      <name val="Arial"/>
      <family val="2"/>
    </font>
    <font>
      <b/>
      <sz val="16"/>
      <color rgb="FF000000"/>
      <name val="Arial"/>
      <family val="2"/>
    </font>
    <font>
      <sz val="11"/>
      <color theme="1"/>
      <name val="Calibri"/>
      <family val="2"/>
    </font>
    <font>
      <b/>
      <sz val="14"/>
      <color rgb="FF1F4E78"/>
      <name val="Arial"/>
      <family val="2"/>
    </font>
    <font>
      <sz val="11"/>
      <color rgb="FF1F4E78"/>
      <name val="Calibri"/>
      <family val="2"/>
    </font>
    <font>
      <b/>
      <sz val="10"/>
      <color rgb="FFFFFFFF"/>
      <name val="Arial"/>
      <family val="2"/>
    </font>
    <font>
      <b/>
      <sz val="8"/>
      <color rgb="FF000000"/>
      <name val="Arial"/>
      <family val="2"/>
    </font>
    <font>
      <b/>
      <sz val="11"/>
      <color rgb="FF000000"/>
      <name val="Calibri"/>
      <family val="2"/>
    </font>
    <font>
      <b/>
      <sz val="16"/>
      <name val="Arial"/>
      <family val="2"/>
    </font>
    <font>
      <sz val="11"/>
      <name val="Calibri"/>
      <family val="2"/>
    </font>
    <font>
      <b/>
      <sz val="14"/>
      <name val="Arial"/>
      <family val="2"/>
    </font>
    <font>
      <b/>
      <vertAlign val="superscript"/>
      <sz val="12"/>
      <name val="Arial"/>
      <family val="2"/>
    </font>
    <font>
      <sz val="7"/>
      <name val="Times New Roman"/>
      <family val="1"/>
    </font>
    <font>
      <sz val="11"/>
      <name val="Foundrysterling-mediumregular"/>
    </font>
    <font>
      <b/>
      <sz val="11"/>
      <name val="Calibri"/>
      <family val="2"/>
    </font>
    <font>
      <sz val="10"/>
      <name val="Foundrysterling-bookregular"/>
    </font>
    <font>
      <b/>
      <sz val="14"/>
      <color rgb="FF002060"/>
      <name val="Arial"/>
      <family val="2"/>
    </font>
    <font>
      <b/>
      <vertAlign val="superscript"/>
      <sz val="14"/>
      <color rgb="FF002060"/>
      <name val="Arial"/>
      <family val="2"/>
    </font>
    <font>
      <sz val="11"/>
      <color rgb="FF002060"/>
      <name val="Calibri"/>
      <family val="2"/>
      <scheme val="minor"/>
    </font>
    <font>
      <b/>
      <sz val="14"/>
      <color rgb="FF002060"/>
      <name val="Calibri Light"/>
      <family val="2"/>
    </font>
    <font>
      <sz val="11"/>
      <color rgb="FF002060"/>
      <name val="Calibri Light"/>
      <family val="2"/>
    </font>
    <font>
      <sz val="7"/>
      <color theme="1"/>
      <name val="Arial"/>
      <family val="2"/>
    </font>
    <font>
      <sz val="11"/>
      <color rgb="FF002060"/>
      <name val="Arial"/>
      <family val="2"/>
    </font>
    <font>
      <b/>
      <sz val="12"/>
      <color theme="0"/>
      <name val="Arial"/>
      <family val="2"/>
    </font>
    <font>
      <u/>
      <sz val="10"/>
      <color theme="10"/>
      <name val="Arial"/>
      <family val="2"/>
    </font>
    <font>
      <sz val="10"/>
      <color rgb="FFFF0000"/>
      <name val="Arial"/>
      <family val="2"/>
    </font>
    <font>
      <sz val="11"/>
      <color rgb="FFFF0000"/>
      <name val="Calibri"/>
      <family val="2"/>
      <scheme val="minor"/>
    </font>
    <font>
      <vertAlign val="subscript"/>
      <sz val="8"/>
      <name val="Arial"/>
      <family val="2"/>
    </font>
    <font>
      <vertAlign val="subscript"/>
      <sz val="8"/>
      <color theme="1"/>
      <name val="Arial"/>
      <family val="2"/>
    </font>
    <font>
      <vertAlign val="superscript"/>
      <sz val="8"/>
      <color theme="1"/>
      <name val="Arial"/>
      <family val="2"/>
    </font>
    <font>
      <b/>
      <sz val="14"/>
      <color theme="1"/>
      <name val="Arial"/>
      <family val="2"/>
    </font>
    <font>
      <sz val="14"/>
      <color theme="1"/>
      <name val="Calibri"/>
      <family val="2"/>
      <scheme val="minor"/>
    </font>
    <font>
      <sz val="18"/>
      <color theme="1"/>
      <name val="Calibri"/>
      <family val="2"/>
      <scheme val="minor"/>
    </font>
    <font>
      <b/>
      <sz val="18"/>
      <color theme="1"/>
      <name val="Arial"/>
      <family val="2"/>
    </font>
    <font>
      <u/>
      <sz val="8"/>
      <name val="Arial"/>
      <family val="2"/>
    </font>
    <font>
      <sz val="8"/>
      <color theme="1"/>
      <name val="Times New Roman"/>
      <family val="1"/>
    </font>
    <font>
      <sz val="11"/>
      <color theme="9"/>
      <name val="Calibri"/>
      <family val="2"/>
      <scheme val="minor"/>
    </font>
    <font>
      <b/>
      <sz val="10"/>
      <color theme="9"/>
      <name val="Arial"/>
      <family val="2"/>
    </font>
    <font>
      <sz val="10"/>
      <color theme="1"/>
      <name val="Times New Roman"/>
      <family val="1"/>
    </font>
    <font>
      <sz val="8"/>
      <name val="Calibri"/>
      <family val="2"/>
      <scheme val="minor"/>
    </font>
    <font>
      <sz val="8"/>
      <color theme="1"/>
      <name val="Calibri"/>
      <family val="2"/>
      <scheme val="minor"/>
    </font>
    <font>
      <sz val="12"/>
      <color theme="1"/>
      <name val="Calibri"/>
      <family val="2"/>
      <scheme val="minor"/>
    </font>
    <font>
      <b/>
      <sz val="11"/>
      <color rgb="FF3F3F3F"/>
      <name val="Calibri"/>
      <family val="2"/>
      <scheme val="minor"/>
    </font>
    <font>
      <b/>
      <sz val="11"/>
      <color rgb="FFFA7D00"/>
      <name val="Calibri"/>
      <family val="2"/>
      <scheme val="minor"/>
    </font>
    <font>
      <sz val="11"/>
      <color theme="4" tint="-0.499984740745262"/>
      <name val="Arial"/>
      <family val="2"/>
    </font>
    <font>
      <sz val="11"/>
      <color rgb="FFFF0000"/>
      <name val="Arial"/>
      <family val="2"/>
    </font>
  </fonts>
  <fills count="39">
    <fill>
      <patternFill patternType="none"/>
    </fill>
    <fill>
      <patternFill patternType="gray125"/>
    </fill>
    <fill>
      <patternFill patternType="solid">
        <fgColor rgb="FF0065BD"/>
        <bgColor indexed="64"/>
      </patternFill>
    </fill>
    <fill>
      <patternFill patternType="solid">
        <fgColor rgb="FFFFFFFF"/>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theme="8" tint="-0.499984740745262"/>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6" tint="0.59999389629810485"/>
        <bgColor indexed="64"/>
      </patternFill>
    </fill>
    <fill>
      <patternFill patternType="solid">
        <fgColor rgb="FFF2F2F2"/>
      </patternFill>
    </fill>
  </fills>
  <borders count="29">
    <border>
      <left/>
      <right/>
      <top/>
      <bottom/>
      <diagonal/>
    </border>
    <border>
      <left style="thin">
        <color auto="1"/>
      </left>
      <right style="thin">
        <color auto="1"/>
      </right>
      <top style="thin">
        <color auto="1"/>
      </top>
      <bottom style="thin">
        <color auto="1"/>
      </bottom>
      <diagonal/>
    </border>
    <border>
      <left/>
      <right/>
      <top style="thick">
        <color rgb="FF0065BD"/>
      </top>
      <bottom/>
      <diagonal/>
    </border>
    <border>
      <left/>
      <right/>
      <top/>
      <bottom style="thick">
        <color rgb="FF0065BD"/>
      </bottom>
      <diagonal/>
    </border>
    <border>
      <left/>
      <right/>
      <top/>
      <bottom style="thin">
        <color rgb="FF0065BD"/>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bottom/>
      <diagonal/>
    </border>
    <border>
      <left/>
      <right/>
      <top style="hair">
        <color indexed="46"/>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top style="thick">
        <color theme="4" tint="-0.499984740745262"/>
      </top>
      <bottom style="thick">
        <color theme="4" tint="-0.499984740745262"/>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rgb="FF0065BD"/>
      </left>
      <right style="thin">
        <color rgb="FF0065BD"/>
      </right>
      <top style="thin">
        <color rgb="FF0065BD"/>
      </top>
      <bottom style="thin">
        <color rgb="FF0065BD"/>
      </bottom>
      <diagonal/>
    </border>
    <border>
      <left/>
      <right/>
      <top style="thick">
        <color rgb="FF002060"/>
      </top>
      <bottom style="thick">
        <color rgb="FF002060"/>
      </bottom>
      <diagonal/>
    </border>
    <border>
      <left style="thick">
        <color theme="4" tint="-0.499984740745262"/>
      </left>
      <right/>
      <top style="thick">
        <color theme="4" tint="-0.499984740745262"/>
      </top>
      <bottom style="thick">
        <color theme="4" tint="-0.499984740745262"/>
      </bottom>
      <diagonal/>
    </border>
    <border>
      <left style="thin">
        <color indexed="64"/>
      </left>
      <right style="thin">
        <color auto="1"/>
      </right>
      <top/>
      <bottom/>
      <diagonal/>
    </border>
    <border>
      <left/>
      <right style="thin">
        <color rgb="FF0065BD"/>
      </right>
      <top style="thin">
        <color rgb="FF0065BD"/>
      </top>
      <bottom style="thin">
        <color rgb="FF0065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231">
    <xf numFmtId="0" fontId="0" fillId="0" borderId="0"/>
    <xf numFmtId="0" fontId="7" fillId="0" borderId="0" applyNumberFormat="0" applyFill="0" applyBorder="0" applyAlignment="0" applyProtection="0"/>
    <xf numFmtId="43" fontId="10" fillId="0" borderId="0" applyFont="0" applyFill="0" applyBorder="0" applyAlignment="0" applyProtection="0"/>
    <xf numFmtId="164" fontId="8" fillId="0" borderId="0">
      <alignment horizontal="left" vertical="center"/>
    </xf>
    <xf numFmtId="164" fontId="8" fillId="0" borderId="0">
      <alignment horizontal="left" vertical="center"/>
    </xf>
    <xf numFmtId="0" fontId="12" fillId="0" borderId="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3" fillId="0" borderId="0" applyFont="0">
      <alignment vertical="top" wrapText="1" readingOrder="1"/>
    </xf>
    <xf numFmtId="0" fontId="14" fillId="0" borderId="2">
      <alignment vertical="top"/>
    </xf>
    <xf numFmtId="49" fontId="15" fillId="2" borderId="0">
      <alignment horizontal="center" vertical="center"/>
    </xf>
    <xf numFmtId="0" fontId="16" fillId="3" borderId="0" applyNumberFormat="0" applyFill="0" applyBorder="0" applyProtection="0">
      <alignment horizontal="right"/>
    </xf>
    <xf numFmtId="0" fontId="8" fillId="0" borderId="0"/>
    <xf numFmtId="0" fontId="8" fillId="0" borderId="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37" fontId="17" fillId="0" borderId="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8" fillId="0" borderId="3"/>
    <xf numFmtId="0" fontId="12" fillId="0" borderId="4">
      <alignment horizontal="center"/>
    </xf>
    <xf numFmtId="0" fontId="8" fillId="4" borderId="5" applyNumberFormat="0" applyFont="0" applyBorder="0" applyAlignment="0" applyProtection="0"/>
    <xf numFmtId="0" fontId="8" fillId="4" borderId="5" applyNumberFormat="0" applyFont="0" applyBorder="0" applyAlignment="0" applyProtection="0"/>
    <xf numFmtId="0" fontId="8" fillId="5" borderId="0" applyNumberFormat="0" applyFont="0" applyBorder="0" applyAlignment="0" applyProtection="0"/>
    <xf numFmtId="0" fontId="8" fillId="5" borderId="0" applyNumberFormat="0" applyFont="0" applyBorder="0" applyAlignment="0" applyProtection="0"/>
    <xf numFmtId="0" fontId="8" fillId="0" borderId="5" applyNumberFormat="0" applyFont="0" applyBorder="0" applyAlignment="0" applyProtection="0"/>
    <xf numFmtId="0" fontId="8" fillId="0" borderId="5" applyNumberFormat="0" applyFont="0" applyBorder="0" applyAlignment="0" applyProtection="0"/>
    <xf numFmtId="0" fontId="19" fillId="6" borderId="0" applyNumberFormat="0" applyBorder="0" applyAlignment="0" applyProtection="0"/>
    <xf numFmtId="0" fontId="8" fillId="7" borderId="5" applyNumberFormat="0" applyFont="0" applyBorder="0" applyAlignment="0" applyProtection="0"/>
    <xf numFmtId="0" fontId="8" fillId="7" borderId="5" applyNumberFormat="0" applyFont="0" applyBorder="0" applyAlignment="0" applyProtection="0"/>
    <xf numFmtId="0" fontId="8" fillId="8" borderId="5" applyNumberFormat="0" applyFont="0" applyBorder="0" applyAlignment="0" applyProtection="0"/>
    <xf numFmtId="0" fontId="8" fillId="8" borderId="5" applyNumberFormat="0" applyFont="0" applyBorder="0" applyAlignment="0" applyProtection="0"/>
    <xf numFmtId="0" fontId="20" fillId="9" borderId="0" applyNumberFormat="0" applyBorder="0" applyProtection="0">
      <alignment horizontal="center" vertical="center"/>
    </xf>
    <xf numFmtId="0" fontId="8" fillId="0" borderId="0"/>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166" fontId="8" fillId="0" borderId="0" applyFont="0" applyFill="0" applyBorder="0" applyAlignment="0" applyProtection="0">
      <alignment vertical="center"/>
    </xf>
    <xf numFmtId="166" fontId="8" fillId="0" borderId="0" applyFont="0" applyFill="0" applyBorder="0" applyAlignment="0" applyProtection="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ill="0" applyBorder="0" applyProtection="0">
      <alignment vertical="center"/>
      <protection locked="0"/>
    </xf>
    <xf numFmtId="167" fontId="8" fillId="0" borderId="0" applyFill="0" applyBorder="0" applyProtection="0">
      <alignment vertical="center"/>
      <protection locked="0"/>
    </xf>
    <xf numFmtId="168" fontId="21" fillId="0" borderId="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NumberFormat="0" applyFont="0" applyFill="0" applyBorder="0" applyAlignment="0" applyProtection="0">
      <alignment wrapText="1"/>
    </xf>
    <xf numFmtId="0" fontId="8" fillId="0" borderId="0" applyNumberFormat="0" applyFont="0" applyFill="0" applyBorder="0" applyAlignment="0" applyProtection="0">
      <alignment wrapText="1"/>
    </xf>
    <xf numFmtId="0" fontId="22" fillId="10" borderId="0" applyProtection="0">
      <alignment horizontal="center"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lignment vertical="center"/>
    </xf>
    <xf numFmtId="167" fontId="8" fillId="0" borderId="0">
      <alignment vertical="center"/>
    </xf>
    <xf numFmtId="0" fontId="8" fillId="0" borderId="0" applyNumberFormat="0" applyFont="0" applyFill="0" applyBorder="0" applyAlignment="0" applyProtection="0">
      <alignment horizontal="center"/>
    </xf>
    <xf numFmtId="0" fontId="8" fillId="0" borderId="0" applyNumberFormat="0" applyFont="0" applyFill="0" applyBorder="0" applyAlignment="0" applyProtection="0">
      <alignment horizont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3" fillId="11" borderId="6" applyNumberFormat="0" applyBorder="0" applyAlignment="0" applyProtection="0">
      <alignment horizontal="center"/>
    </xf>
    <xf numFmtId="0" fontId="19" fillId="12" borderId="0" applyNumberFormat="0" applyBorder="0" applyAlignment="0" applyProtection="0"/>
    <xf numFmtId="0" fontId="19" fillId="13" borderId="5" applyNumberFormat="0" applyBorder="0" applyAlignment="0" applyProtection="0">
      <alignment horizontal="center"/>
    </xf>
    <xf numFmtId="0" fontId="19" fillId="14" borderId="5" applyNumberFormat="0" applyBorder="0" applyAlignment="0" applyProtection="0">
      <alignment horizontal="center"/>
    </xf>
    <xf numFmtId="0" fontId="8" fillId="15" borderId="5" applyNumberFormat="0" applyFont="0" applyBorder="0" applyAlignment="0" applyProtection="0">
      <alignment horizontal="center"/>
    </xf>
    <xf numFmtId="0" fontId="8" fillId="15" borderId="5" applyNumberFormat="0" applyFont="0" applyBorder="0" applyAlignment="0" applyProtection="0">
      <alignment horizontal="center"/>
    </xf>
    <xf numFmtId="0" fontId="8" fillId="16" borderId="5" applyNumberFormat="0" applyFont="0" applyBorder="0" applyAlignment="0" applyProtection="0">
      <alignment horizontal="center"/>
    </xf>
    <xf numFmtId="0" fontId="8" fillId="16"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8" borderId="7" applyNumberFormat="0" applyFont="0" applyBorder="0" applyAlignment="0" applyProtection="0">
      <alignment horizontal="center"/>
    </xf>
    <xf numFmtId="0" fontId="8" fillId="18" borderId="7" applyNumberFormat="0" applyFont="0" applyBorder="0" applyAlignment="0" applyProtection="0">
      <alignment horizontal="center"/>
    </xf>
    <xf numFmtId="0" fontId="19" fillId="13" borderId="5" applyNumberFormat="0" applyBorder="0" applyAlignment="0" applyProtection="0">
      <alignment horizontal="center"/>
    </xf>
    <xf numFmtId="0" fontId="19" fillId="14" borderId="5" applyNumberFormat="0" applyBorder="0" applyAlignment="0" applyProtection="0">
      <alignment horizontal="center"/>
    </xf>
    <xf numFmtId="0" fontId="8" fillId="15" borderId="5" applyNumberFormat="0" applyBorder="0" applyAlignment="0" applyProtection="0">
      <alignment horizontal="center"/>
    </xf>
    <xf numFmtId="0" fontId="8" fillId="15" borderId="5" applyNumberFormat="0" applyBorder="0" applyAlignment="0" applyProtection="0">
      <alignment horizontal="center"/>
    </xf>
    <xf numFmtId="0" fontId="8" fillId="16" borderId="5" applyNumberFormat="0" applyFont="0" applyBorder="0" applyAlignment="0" applyProtection="0">
      <alignment horizontal="center"/>
    </xf>
    <xf numFmtId="0" fontId="8" fillId="16"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8" borderId="5" applyNumberFormat="0" applyFont="0" applyBorder="0" applyAlignment="0" applyProtection="0">
      <alignment horizontal="center"/>
    </xf>
    <xf numFmtId="0" fontId="8" fillId="18" borderId="5" applyNumberFormat="0" applyFont="0" applyBorder="0" applyAlignment="0" applyProtection="0">
      <alignment horizontal="center"/>
    </xf>
    <xf numFmtId="0" fontId="19" fillId="11" borderId="0" applyNumberFormat="0" applyBorder="0" applyAlignment="0" applyProtection="0"/>
    <xf numFmtId="0" fontId="19" fillId="12" borderId="5" applyNumberFormat="0" applyBorder="0" applyAlignment="0" applyProtection="0">
      <alignment horizontal="center"/>
    </xf>
    <xf numFmtId="0" fontId="8" fillId="0" borderId="0" applyNumberFormat="0" applyFont="0" applyFill="0" applyBorder="0" applyAlignment="0" applyProtection="0"/>
    <xf numFmtId="0" fontId="8" fillId="0" borderId="0" applyNumberFormat="0" applyFont="0" applyFill="0" applyBorder="0" applyAlignment="0" applyProtection="0"/>
    <xf numFmtId="167" fontId="24" fillId="19" borderId="8" applyFont="0" applyFill="0" applyBorder="0" applyAlignment="0" applyProtection="0">
      <alignment horizontal="center" vertical="center"/>
    </xf>
    <xf numFmtId="0" fontId="8" fillId="20" borderId="0" applyNumberFormat="0" applyFont="0" applyBorder="0" applyAlignment="0" applyProtection="0"/>
    <xf numFmtId="0" fontId="8" fillId="20" borderId="0" applyNumberFormat="0" applyFont="0" applyBorder="0" applyAlignment="0" applyProtection="0"/>
    <xf numFmtId="0" fontId="19" fillId="6" borderId="0" applyNumberFormat="0" applyBorder="0" applyAlignment="0" applyProtection="0"/>
    <xf numFmtId="0" fontId="8" fillId="8" borderId="6" applyNumberFormat="0" applyFont="0" applyBorder="0" applyAlignment="0" applyProtection="0"/>
    <xf numFmtId="0" fontId="8" fillId="8" borderId="6" applyNumberFormat="0" applyFont="0" applyBorder="0" applyAlignment="0" applyProtection="0"/>
    <xf numFmtId="0" fontId="8" fillId="4" borderId="5" applyNumberFormat="0" applyFont="0" applyBorder="0" applyAlignment="0" applyProtection="0"/>
    <xf numFmtId="0" fontId="8" fillId="4" borderId="5" applyNumberFormat="0" applyFont="0" applyBorder="0" applyAlignment="0" applyProtection="0"/>
    <xf numFmtId="0" fontId="8" fillId="8" borderId="5" applyNumberFormat="0" applyFont="0" applyBorder="0" applyAlignment="0" applyProtection="0"/>
    <xf numFmtId="0" fontId="8" fillId="8" borderId="5" applyNumberFormat="0" applyFont="0" applyBorder="0" applyAlignment="0" applyProtection="0"/>
    <xf numFmtId="0" fontId="8" fillId="5" borderId="0" applyNumberFormat="0" applyFont="0" applyBorder="0" applyAlignment="0" applyProtection="0"/>
    <xf numFmtId="0" fontId="8" fillId="5" borderId="0" applyNumberFormat="0" applyFont="0" applyBorder="0" applyAlignment="0" applyProtection="0"/>
    <xf numFmtId="0" fontId="8" fillId="0" borderId="0" applyNumberFormat="0" applyFont="0" applyBorder="0" applyAlignment="0" applyProtection="0"/>
    <xf numFmtId="0" fontId="8" fillId="0" borderId="0" applyNumberFormat="0" applyFont="0" applyBorder="0" applyAlignment="0" applyProtection="0"/>
    <xf numFmtId="0" fontId="8" fillId="21" borderId="0" applyNumberFormat="0" applyFont="0" applyBorder="0" applyAlignment="0" applyProtection="0"/>
    <xf numFmtId="0" fontId="8" fillId="21" borderId="0" applyNumberFormat="0" applyFont="0" applyBorder="0" applyAlignment="0" applyProtection="0"/>
    <xf numFmtId="0" fontId="8" fillId="0" borderId="0" applyNumberFormat="0" applyFont="0" applyBorder="0" applyAlignment="0" applyProtection="0"/>
    <xf numFmtId="0" fontId="8" fillId="0" borderId="0"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19" fillId="23"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5" applyNumberFormat="0" applyFont="0" applyBorder="0" applyAlignment="0" applyProtection="0"/>
    <xf numFmtId="0" fontId="8" fillId="18" borderId="5" applyNumberFormat="0" applyFont="0" applyBorder="0" applyAlignment="0" applyProtection="0"/>
    <xf numFmtId="0" fontId="8" fillId="24" borderId="5" applyNumberFormat="0" applyFont="0" applyBorder="0" applyAlignment="0" applyProtection="0"/>
    <xf numFmtId="0" fontId="8" fillId="24" borderId="5" applyNumberFormat="0" applyFont="0" applyBorder="0" applyAlignment="0" applyProtection="0"/>
    <xf numFmtId="0" fontId="8" fillId="25" borderId="0" applyNumberFormat="0" applyFont="0" applyBorder="0" applyAlignment="0" applyProtection="0"/>
    <xf numFmtId="0" fontId="8" fillId="25" borderId="0" applyNumberFormat="0" applyFont="0" applyBorder="0" applyAlignment="0" applyProtection="0"/>
    <xf numFmtId="0" fontId="25" fillId="26" borderId="6" applyNumberFormat="0" applyFill="0" applyBorder="0" applyAlignment="0" applyProtection="0">
      <alignment horizontal="center"/>
    </xf>
    <xf numFmtId="0" fontId="26"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8" fillId="20" borderId="5" applyNumberFormat="0" applyFont="0" applyBorder="0" applyAlignment="0" applyProtection="0"/>
    <xf numFmtId="0" fontId="8" fillId="20" borderId="5" applyNumberFormat="0" applyFont="0" applyBorder="0" applyAlignment="0" applyProtection="0"/>
    <xf numFmtId="0" fontId="19" fillId="6" borderId="0" applyNumberFormat="0" applyBorder="0" applyAlignment="0" applyProtection="0"/>
    <xf numFmtId="0" fontId="25" fillId="7" borderId="0" applyNumberFormat="0" applyBorder="0" applyAlignment="0" applyProtection="0"/>
    <xf numFmtId="0" fontId="8" fillId="8" borderId="0" applyNumberFormat="0" applyFont="0" applyBorder="0" applyAlignment="0" applyProtection="0"/>
    <xf numFmtId="0" fontId="8" fillId="8" borderId="0" applyNumberFormat="0" applyFont="0" applyBorder="0" applyAlignment="0" applyProtection="0"/>
    <xf numFmtId="0" fontId="8" fillId="0" borderId="0" applyNumberFormat="0" applyFont="0" applyBorder="0" applyAlignment="0" applyProtection="0"/>
    <xf numFmtId="0" fontId="8" fillId="0" borderId="0" applyNumberFormat="0" applyFont="0" applyBorder="0" applyAlignment="0" applyProtection="0"/>
    <xf numFmtId="0" fontId="8" fillId="4" borderId="0" applyNumberFormat="0" applyFont="0" applyBorder="0" applyAlignment="0" applyProtection="0"/>
    <xf numFmtId="0" fontId="8" fillId="4" borderId="0" applyNumberFormat="0" applyFont="0" applyBorder="0" applyAlignment="0" applyProtection="0"/>
    <xf numFmtId="0" fontId="8" fillId="27" borderId="0" applyNumberFormat="0" applyFont="0" applyBorder="0" applyAlignment="0" applyProtection="0"/>
    <xf numFmtId="0" fontId="8" fillId="27" borderId="0" applyNumberFormat="0" applyFont="0" applyBorder="0" applyAlignment="0" applyProtection="0"/>
    <xf numFmtId="0" fontId="29" fillId="22" borderId="0">
      <alignment vertical="center"/>
    </xf>
    <xf numFmtId="0" fontId="30" fillId="0" borderId="9" applyNumberFormat="0" applyFill="0" applyAlignment="0" applyProtection="0"/>
    <xf numFmtId="20" fontId="8" fillId="0" borderId="0" applyFont="0" applyFill="0" applyBorder="0" applyAlignment="0" applyProtection="0"/>
    <xf numFmtId="20" fontId="8" fillId="0" borderId="0" applyFont="0" applyFill="0" applyBorder="0" applyAlignment="0" applyProtection="0"/>
    <xf numFmtId="0" fontId="31" fillId="0" borderId="0" applyNumberFormat="0" applyProtection="0">
      <alignment vertical="center"/>
    </xf>
    <xf numFmtId="0" fontId="31" fillId="0" borderId="0" applyNumberFormat="0" applyProtection="0">
      <alignment vertical="center"/>
    </xf>
    <xf numFmtId="0" fontId="32" fillId="0" borderId="0" applyNumberFormat="0" applyProtection="0">
      <alignment vertical="center"/>
    </xf>
    <xf numFmtId="0" fontId="31" fillId="22" borderId="0" applyNumberFormat="0" applyProtection="0">
      <alignment vertical="center"/>
    </xf>
    <xf numFmtId="43" fontId="8"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5" fillId="38" borderId="28" applyNumberFormat="0" applyAlignment="0" applyProtection="0"/>
    <xf numFmtId="0" fontId="106" fillId="38" borderId="27" applyNumberFormat="0" applyAlignment="0" applyProtection="0"/>
  </cellStyleXfs>
  <cellXfs count="1110">
    <xf numFmtId="0" fontId="0" fillId="0" borderId="0" xfId="0"/>
    <xf numFmtId="0" fontId="5" fillId="0" borderId="0" xfId="0" applyFont="1" applyAlignment="1">
      <alignment vertical="center"/>
    </xf>
    <xf numFmtId="0" fontId="0" fillId="0" borderId="0" xfId="0"/>
    <xf numFmtId="0" fontId="33" fillId="0" borderId="0" xfId="0" applyFont="1"/>
    <xf numFmtId="0" fontId="4" fillId="0" borderId="0" xfId="0" applyFont="1"/>
    <xf numFmtId="0" fontId="35" fillId="0" borderId="0" xfId="0" applyFont="1" applyAlignment="1">
      <alignment vertical="center"/>
    </xf>
    <xf numFmtId="0" fontId="5" fillId="0" borderId="0" xfId="0" applyFont="1"/>
    <xf numFmtId="0" fontId="6" fillId="0" borderId="1" xfId="0" applyFont="1" applyBorder="1" applyAlignment="1">
      <alignment horizontal="right" vertical="center" wrapText="1"/>
    </xf>
    <xf numFmtId="0" fontId="36" fillId="0" borderId="0" xfId="0" applyFont="1"/>
    <xf numFmtId="0" fontId="37" fillId="0" borderId="0" xfId="0" applyFont="1" applyAlignment="1"/>
    <xf numFmtId="0" fontId="6" fillId="0" borderId="1" xfId="0" applyFont="1" applyBorder="1" applyAlignment="1">
      <alignment vertical="center"/>
    </xf>
    <xf numFmtId="0" fontId="5" fillId="0" borderId="1" xfId="0" applyFont="1" applyBorder="1"/>
    <xf numFmtId="0" fontId="35" fillId="0" borderId="0" xfId="0" applyFont="1"/>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6" fillId="0" borderId="1" xfId="0" applyFont="1" applyBorder="1" applyAlignment="1">
      <alignment vertical="center" wrapText="1"/>
    </xf>
    <xf numFmtId="0" fontId="4" fillId="0" borderId="1" xfId="0" applyFont="1" applyBorder="1" applyAlignment="1">
      <alignment wrapText="1"/>
    </xf>
    <xf numFmtId="0" fontId="5" fillId="0" borderId="10" xfId="0" applyFont="1" applyBorder="1"/>
    <xf numFmtId="0" fontId="5" fillId="0" borderId="1" xfId="0" applyFont="1" applyBorder="1" applyAlignment="1">
      <alignment horizontal="right"/>
    </xf>
    <xf numFmtId="0" fontId="9" fillId="0" borderId="1" xfId="0" applyFont="1" applyBorder="1" applyAlignment="1">
      <alignment horizontal="right" vertical="center" wrapText="1"/>
    </xf>
    <xf numFmtId="0" fontId="47" fillId="0" borderId="0" xfId="0" applyFont="1" applyBorder="1"/>
    <xf numFmtId="0" fontId="46" fillId="0" borderId="0" xfId="0" applyFont="1" applyBorder="1"/>
    <xf numFmtId="0" fontId="48" fillId="0" borderId="0" xfId="0" applyFont="1"/>
    <xf numFmtId="0" fontId="49" fillId="0" borderId="0" xfId="0" applyFont="1"/>
    <xf numFmtId="164" fontId="8" fillId="0" borderId="0" xfId="2" quotePrefix="1" applyNumberFormat="1" applyFont="1"/>
    <xf numFmtId="164" fontId="8" fillId="0" borderId="0" xfId="2" applyNumberFormat="1" applyFont="1"/>
    <xf numFmtId="164" fontId="8" fillId="0" borderId="0" xfId="2" applyNumberFormat="1" applyFont="1" applyBorder="1"/>
    <xf numFmtId="164" fontId="8" fillId="0" borderId="0" xfId="2" quotePrefix="1" applyNumberFormat="1" applyFont="1" applyBorder="1"/>
    <xf numFmtId="0" fontId="45" fillId="0" borderId="0" xfId="0" applyFont="1"/>
    <xf numFmtId="174" fontId="6" fillId="0" borderId="1" xfId="0" applyNumberFormat="1" applyFont="1" applyFill="1" applyBorder="1" applyAlignment="1">
      <alignment horizontal="right" vertical="center" wrapText="1"/>
    </xf>
    <xf numFmtId="174" fontId="4" fillId="0" borderId="1" xfId="0" applyNumberFormat="1" applyFont="1" applyFill="1" applyBorder="1" applyAlignment="1">
      <alignment horizontal="right" vertical="center"/>
    </xf>
    <xf numFmtId="0" fontId="30"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0" fontId="8" fillId="0" borderId="1" xfId="14" applyFill="1" applyBorder="1"/>
    <xf numFmtId="5" fontId="8" fillId="0" borderId="1" xfId="14" applyNumberFormat="1" applyFill="1" applyBorder="1"/>
    <xf numFmtId="5" fontId="8" fillId="0" borderId="1" xfId="14" applyNumberFormat="1" applyFill="1" applyBorder="1" applyAlignment="1">
      <alignment horizontal="right"/>
    </xf>
    <xf numFmtId="5" fontId="8" fillId="0" borderId="1" xfId="14" applyNumberFormat="1" applyFill="1" applyBorder="1" applyAlignment="1"/>
    <xf numFmtId="0" fontId="30" fillId="0" borderId="1" xfId="14" applyFont="1" applyFill="1" applyBorder="1" applyAlignment="1">
      <alignment horizontal="right"/>
    </xf>
    <xf numFmtId="5" fontId="30" fillId="0" borderId="1" xfId="14" applyNumberFormat="1" applyFont="1" applyFill="1" applyBorder="1"/>
    <xf numFmtId="5" fontId="30" fillId="0" borderId="1" xfId="14" applyNumberFormat="1" applyFont="1" applyFill="1" applyBorder="1" applyAlignment="1"/>
    <xf numFmtId="5" fontId="30" fillId="0" borderId="1" xfId="14" applyNumberFormat="1" applyFont="1" applyFill="1" applyBorder="1" applyAlignment="1">
      <alignment horizontal="right"/>
    </xf>
    <xf numFmtId="5" fontId="30" fillId="0" borderId="1" xfId="2" quotePrefix="1" applyNumberFormat="1" applyFont="1" applyBorder="1"/>
    <xf numFmtId="3" fontId="5" fillId="0" borderId="1" xfId="0" applyNumberFormat="1" applyFont="1" applyBorder="1"/>
    <xf numFmtId="0" fontId="8" fillId="29" borderId="1" xfId="14" applyFont="1" applyFill="1" applyBorder="1" applyAlignment="1">
      <alignment horizontal="center" wrapText="1"/>
    </xf>
    <xf numFmtId="0" fontId="30" fillId="0" borderId="1" xfId="14" applyFont="1" applyBorder="1"/>
    <xf numFmtId="0" fontId="8" fillId="0" borderId="1" xfId="14" applyFont="1" applyBorder="1"/>
    <xf numFmtId="0" fontId="55" fillId="0" borderId="0" xfId="0" applyFont="1" applyBorder="1"/>
    <xf numFmtId="5" fontId="8" fillId="0" borderId="1" xfId="14" applyNumberFormat="1" applyFont="1" applyFill="1" applyBorder="1"/>
    <xf numFmtId="5" fontId="8" fillId="0" borderId="1" xfId="14" applyNumberFormat="1" applyFont="1" applyBorder="1"/>
    <xf numFmtId="0" fontId="4" fillId="0" borderId="11" xfId="0" applyFont="1" applyBorder="1" applyAlignment="1">
      <alignment horizontal="left" vertical="center"/>
    </xf>
    <xf numFmtId="0" fontId="4" fillId="0" borderId="11" xfId="0" applyFont="1" applyFill="1" applyBorder="1" applyAlignment="1">
      <alignment horizontal="left" vertical="center"/>
    </xf>
    <xf numFmtId="0" fontId="4" fillId="0" borderId="11" xfId="0" applyFont="1" applyBorder="1" applyAlignment="1">
      <alignment wrapText="1"/>
    </xf>
    <xf numFmtId="6"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0" fontId="5" fillId="0" borderId="1" xfId="0" applyFont="1" applyBorder="1" applyAlignment="1">
      <alignment horizontal="right" vertical="center"/>
    </xf>
    <xf numFmtId="0" fontId="6" fillId="0" borderId="1" xfId="0" applyFont="1" applyBorder="1" applyAlignment="1">
      <alignment horizontal="right" vertical="center"/>
    </xf>
    <xf numFmtId="0" fontId="5" fillId="30" borderId="1" xfId="0" applyFont="1" applyFill="1" applyBorder="1" applyAlignment="1">
      <alignment horizontal="right" vertical="center" wrapText="1"/>
    </xf>
    <xf numFmtId="0" fontId="5" fillId="31" borderId="1" xfId="0" applyFont="1" applyFill="1" applyBorder="1" applyAlignment="1">
      <alignment horizontal="left" wrapText="1"/>
    </xf>
    <xf numFmtId="0" fontId="5" fillId="31" borderId="1" xfId="0" applyFont="1" applyFill="1" applyBorder="1" applyAlignment="1">
      <alignment horizontal="right" vertical="center" wrapText="1"/>
    </xf>
    <xf numFmtId="0" fontId="8" fillId="31" borderId="1" xfId="0" applyFont="1" applyFill="1" applyBorder="1" applyAlignment="1">
      <alignment vertical="center" wrapText="1"/>
    </xf>
    <xf numFmtId="0" fontId="5" fillId="31" borderId="1" xfId="0" applyFont="1" applyFill="1" applyBorder="1"/>
    <xf numFmtId="0" fontId="30" fillId="31" borderId="1" xfId="0" applyFont="1" applyFill="1" applyBorder="1" applyAlignment="1">
      <alignment horizontal="right" vertical="center" wrapText="1"/>
    </xf>
    <xf numFmtId="0" fontId="30" fillId="31" borderId="1" xfId="0" applyFont="1" applyFill="1" applyBorder="1" applyAlignment="1">
      <alignment horizontal="right" vertical="center"/>
    </xf>
    <xf numFmtId="0" fontId="30" fillId="31" borderId="11" xfId="0" applyFont="1" applyFill="1" applyBorder="1" applyAlignment="1">
      <alignment horizontal="left"/>
    </xf>
    <xf numFmtId="0" fontId="5" fillId="31" borderId="1" xfId="0" applyFont="1" applyFill="1" applyBorder="1" applyAlignment="1">
      <alignment horizontal="center" vertical="center" wrapText="1"/>
    </xf>
    <xf numFmtId="0" fontId="30" fillId="31" borderId="1" xfId="0" applyFont="1" applyFill="1" applyBorder="1" applyAlignment="1">
      <alignment horizontal="center" vertical="center" wrapText="1"/>
    </xf>
    <xf numFmtId="0" fontId="57" fillId="0" borderId="1" xfId="0" applyFont="1" applyBorder="1" applyAlignment="1">
      <alignment vertical="center"/>
    </xf>
    <xf numFmtId="3" fontId="6" fillId="0" borderId="1" xfId="0" applyNumberFormat="1" applyFont="1" applyBorder="1" applyAlignment="1">
      <alignment horizontal="right" vertical="center"/>
    </xf>
    <xf numFmtId="0" fontId="58" fillId="0" borderId="1" xfId="0" applyFont="1" applyBorder="1" applyAlignment="1">
      <alignment horizontal="right" vertical="center"/>
    </xf>
    <xf numFmtId="3" fontId="9" fillId="0" borderId="1" xfId="0" applyNumberFormat="1" applyFont="1" applyBorder="1" applyAlignment="1">
      <alignment horizontal="right" vertical="center"/>
    </xf>
    <xf numFmtId="0" fontId="57" fillId="0" borderId="1" xfId="0" applyFont="1" applyBorder="1" applyAlignment="1">
      <alignment vertical="center" wrapText="1"/>
    </xf>
    <xf numFmtId="0" fontId="30" fillId="31" borderId="6" xfId="0" applyFont="1" applyFill="1" applyBorder="1" applyAlignment="1">
      <alignment horizontal="right" vertical="center" wrapText="1"/>
    </xf>
    <xf numFmtId="0" fontId="5" fillId="31" borderId="15" xfId="0" applyFont="1" applyFill="1" applyBorder="1" applyAlignment="1">
      <alignment horizontal="right" wrapText="1"/>
    </xf>
    <xf numFmtId="0" fontId="5" fillId="31" borderId="15" xfId="0" applyFont="1" applyFill="1" applyBorder="1"/>
    <xf numFmtId="0" fontId="5" fillId="31" borderId="1" xfId="0" applyFont="1" applyFill="1" applyBorder="1" applyAlignment="1">
      <alignment vertical="center"/>
    </xf>
    <xf numFmtId="0" fontId="5" fillId="31" borderId="1" xfId="0" applyFont="1" applyFill="1" applyBorder="1" applyAlignment="1">
      <alignment horizontal="right" vertical="center"/>
    </xf>
    <xf numFmtId="0" fontId="5" fillId="28" borderId="10" xfId="0" applyFont="1" applyFill="1" applyBorder="1"/>
    <xf numFmtId="0" fontId="0" fillId="28" borderId="0" xfId="0" applyFill="1"/>
    <xf numFmtId="0" fontId="35" fillId="28" borderId="0" xfId="0" applyFont="1" applyFill="1" applyAlignment="1">
      <alignment vertical="center"/>
    </xf>
    <xf numFmtId="0" fontId="35" fillId="28" borderId="0" xfId="0" applyFont="1" applyFill="1"/>
    <xf numFmtId="0" fontId="5" fillId="31" borderId="11" xfId="0" applyFont="1" applyFill="1" applyBorder="1" applyAlignment="1">
      <alignment horizontal="left" vertical="center"/>
    </xf>
    <xf numFmtId="0" fontId="5" fillId="31" borderId="15" xfId="0" applyFont="1" applyFill="1" applyBorder="1" applyAlignment="1">
      <alignment horizontal="right" vertical="center" wrapText="1"/>
    </xf>
    <xf numFmtId="0" fontId="5" fillId="31" borderId="19" xfId="0" applyFont="1" applyFill="1" applyBorder="1" applyAlignment="1">
      <alignment horizontal="left" vertical="center"/>
    </xf>
    <xf numFmtId="0" fontId="9" fillId="31" borderId="1" xfId="0" applyFont="1" applyFill="1" applyBorder="1" applyAlignment="1">
      <alignment vertical="center" wrapText="1"/>
    </xf>
    <xf numFmtId="0" fontId="9" fillId="0" borderId="1" xfId="0" applyFont="1" applyBorder="1" applyAlignment="1">
      <alignment horizontal="right" vertical="center"/>
    </xf>
    <xf numFmtId="6" fontId="9"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2" fillId="0" borderId="11" xfId="0" applyFont="1" applyBorder="1" applyAlignment="1">
      <alignment horizontal="left" vertical="center"/>
    </xf>
    <xf numFmtId="0" fontId="5" fillId="0" borderId="1" xfId="0" applyFont="1" applyBorder="1" applyAlignment="1">
      <alignment vertical="center"/>
    </xf>
    <xf numFmtId="0" fontId="5" fillId="30" borderId="6" xfId="0" applyFont="1" applyFill="1" applyBorder="1" applyAlignment="1">
      <alignment horizontal="right" vertical="center" wrapText="1"/>
    </xf>
    <xf numFmtId="0" fontId="6" fillId="0" borderId="11" xfId="0" applyFont="1" applyBorder="1" applyAlignment="1">
      <alignment vertical="center" wrapText="1"/>
    </xf>
    <xf numFmtId="0" fontId="9" fillId="0" borderId="11" xfId="0" applyFont="1" applyBorder="1" applyAlignment="1">
      <alignment horizontal="right" vertical="center" wrapText="1"/>
    </xf>
    <xf numFmtId="0" fontId="5" fillId="31" borderId="6" xfId="0" applyFont="1" applyFill="1" applyBorder="1"/>
    <xf numFmtId="0" fontId="1" fillId="0" borderId="1" xfId="0" applyFont="1" applyBorder="1" applyAlignment="1">
      <alignment vertical="center" wrapText="1"/>
    </xf>
    <xf numFmtId="0" fontId="1" fillId="0" borderId="1" xfId="0" applyFont="1" applyBorder="1" applyAlignment="1">
      <alignment horizontal="right" vertical="center"/>
    </xf>
    <xf numFmtId="3" fontId="1" fillId="0" borderId="1" xfId="0" applyNumberFormat="1" applyFont="1" applyBorder="1" applyAlignment="1">
      <alignment horizontal="right" vertical="center" wrapText="1"/>
    </xf>
    <xf numFmtId="9" fontId="1" fillId="0" borderId="1" xfId="0" applyNumberFormat="1" applyFont="1" applyBorder="1" applyAlignment="1">
      <alignment horizontal="right" vertical="center" wrapText="1"/>
    </xf>
    <xf numFmtId="0" fontId="5" fillId="0" borderId="11" xfId="0" applyFont="1" applyBorder="1" applyAlignment="1">
      <alignment horizontal="right" vertical="center"/>
    </xf>
    <xf numFmtId="3" fontId="5" fillId="0" borderId="15" xfId="0" applyNumberFormat="1" applyFont="1" applyBorder="1" applyAlignment="1">
      <alignment horizontal="right" vertical="center" wrapText="1"/>
    </xf>
    <xf numFmtId="0" fontId="5" fillId="31" borderId="6" xfId="0" applyFont="1" applyFill="1" applyBorder="1" applyAlignment="1">
      <alignment horizontal="right" vertical="center" wrapText="1"/>
    </xf>
    <xf numFmtId="3" fontId="1" fillId="0" borderId="1" xfId="0" applyNumberFormat="1" applyFont="1" applyBorder="1" applyAlignment="1">
      <alignment horizontal="right" vertical="center"/>
    </xf>
    <xf numFmtId="3" fontId="5" fillId="0" borderId="1" xfId="0" applyNumberFormat="1" applyFont="1" applyBorder="1" applyAlignment="1">
      <alignment horizontal="right" vertical="center"/>
    </xf>
    <xf numFmtId="0" fontId="1" fillId="0" borderId="0" xfId="0" applyFont="1"/>
    <xf numFmtId="0" fontId="35" fillId="0" borderId="0" xfId="0" applyFont="1" applyAlignment="1">
      <alignment horizontal="left" vertical="center"/>
    </xf>
    <xf numFmtId="0" fontId="5" fillId="31" borderId="6" xfId="0" applyFont="1" applyFill="1" applyBorder="1" applyAlignment="1">
      <alignment horizontal="right" vertical="center"/>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5" fontId="1" fillId="0" borderId="1" xfId="0" applyNumberFormat="1" applyFont="1" applyBorder="1" applyAlignment="1">
      <alignment horizontal="right" vertical="center" wrapText="1"/>
    </xf>
    <xf numFmtId="5" fontId="1" fillId="0" borderId="1" xfId="0" applyNumberFormat="1" applyFont="1" applyBorder="1" applyAlignment="1">
      <alignment vertical="center" wrapText="1"/>
    </xf>
    <xf numFmtId="5" fontId="5" fillId="0" borderId="1" xfId="0" applyNumberFormat="1" applyFont="1" applyBorder="1" applyAlignment="1">
      <alignment vertical="center" wrapText="1"/>
    </xf>
    <xf numFmtId="9" fontId="6" fillId="0" borderId="1" xfId="0" applyNumberFormat="1" applyFont="1" applyBorder="1" applyAlignment="1">
      <alignment horizontal="right" vertical="center" wrapText="1"/>
    </xf>
    <xf numFmtId="0" fontId="5" fillId="0" borderId="11" xfId="0" applyFont="1" applyFill="1" applyBorder="1" applyAlignment="1">
      <alignment horizontal="right" vertical="center"/>
    </xf>
    <xf numFmtId="0" fontId="30" fillId="31" borderId="6" xfId="0" applyFont="1" applyFill="1" applyBorder="1" applyAlignment="1">
      <alignment vertical="center"/>
    </xf>
    <xf numFmtId="0" fontId="30" fillId="31" borderId="18" xfId="0" applyFont="1" applyFill="1" applyBorder="1" applyAlignment="1">
      <alignment horizontal="right" vertical="center"/>
    </xf>
    <xf numFmtId="6" fontId="6" fillId="0" borderId="1" xfId="0" applyNumberFormat="1" applyFont="1" applyBorder="1" applyAlignment="1">
      <alignment horizontal="right" vertical="center"/>
    </xf>
    <xf numFmtId="6" fontId="9" fillId="0" borderId="1" xfId="0" applyNumberFormat="1" applyFont="1" applyBorder="1" applyAlignment="1">
      <alignment horizontal="right" vertical="center"/>
    </xf>
    <xf numFmtId="0" fontId="5" fillId="31" borderId="1" xfId="0" applyFont="1" applyFill="1" applyBorder="1" applyAlignment="1">
      <alignment horizontal="left" vertical="center" wrapText="1"/>
    </xf>
    <xf numFmtId="0" fontId="1" fillId="28" borderId="1" xfId="0" applyFont="1" applyFill="1" applyBorder="1" applyAlignment="1">
      <alignment horizontal="left" vertical="center" wrapText="1"/>
    </xf>
    <xf numFmtId="0" fontId="8" fillId="28" borderId="1" xfId="0" applyFont="1" applyFill="1" applyBorder="1" applyAlignment="1">
      <alignment horizontal="center" vertical="center" wrapText="1"/>
    </xf>
    <xf numFmtId="0" fontId="5" fillId="31" borderId="1" xfId="0" applyFont="1" applyFill="1" applyBorder="1" applyAlignment="1">
      <alignment horizontal="left" vertical="center"/>
    </xf>
    <xf numFmtId="0" fontId="1" fillId="28" borderId="1" xfId="0" applyFont="1" applyFill="1" applyBorder="1" applyAlignment="1">
      <alignment horizontal="left" vertical="center"/>
    </xf>
    <xf numFmtId="0" fontId="1" fillId="28" borderId="1" xfId="0" applyFont="1" applyFill="1" applyBorder="1" applyAlignment="1">
      <alignment horizontal="center" vertical="center"/>
    </xf>
    <xf numFmtId="0" fontId="1" fillId="0" borderId="1" xfId="0" applyFont="1" applyBorder="1"/>
    <xf numFmtId="3" fontId="1" fillId="0" borderId="15" xfId="0" applyNumberFormat="1" applyFont="1" applyBorder="1" applyAlignment="1">
      <alignment horizontal="right" vertical="center"/>
    </xf>
    <xf numFmtId="0" fontId="1" fillId="0" borderId="0" xfId="0" applyFont="1" applyAlignment="1">
      <alignment horizontal="right" vertical="center"/>
    </xf>
    <xf numFmtId="9" fontId="1" fillId="0" borderId="1" xfId="0" applyNumberFormat="1" applyFont="1" applyBorder="1" applyAlignment="1">
      <alignment horizontal="right" vertical="center"/>
    </xf>
    <xf numFmtId="0" fontId="5" fillId="0" borderId="15" xfId="0" applyFont="1" applyBorder="1" applyAlignment="1">
      <alignment vertical="center" wrapText="1"/>
    </xf>
    <xf numFmtId="0" fontId="5" fillId="0" borderId="6" xfId="0" applyFont="1" applyBorder="1" applyAlignment="1">
      <alignment horizontal="right" vertical="center" wrapText="1"/>
    </xf>
    <xf numFmtId="0" fontId="5" fillId="30" borderId="11" xfId="0" applyFont="1" applyFill="1" applyBorder="1" applyAlignment="1">
      <alignment vertical="center" wrapText="1"/>
    </xf>
    <xf numFmtId="0" fontId="5" fillId="31" borderId="11" xfId="0" applyFont="1" applyFill="1" applyBorder="1"/>
    <xf numFmtId="0" fontId="30" fillId="31" borderId="18" xfId="0" applyFont="1" applyFill="1" applyBorder="1" applyAlignment="1">
      <alignment horizontal="right" vertical="center" wrapText="1"/>
    </xf>
    <xf numFmtId="0" fontId="1" fillId="0" borderId="1" xfId="0" applyFont="1" applyBorder="1" applyAlignment="1">
      <alignment horizontal="left" vertical="center"/>
    </xf>
    <xf numFmtId="174" fontId="5" fillId="0" borderId="1" xfId="0" applyNumberFormat="1" applyFont="1" applyBorder="1"/>
    <xf numFmtId="5" fontId="5" fillId="0" borderId="6" xfId="0" applyNumberFormat="1" applyFont="1" applyBorder="1" applyAlignment="1">
      <alignment vertical="center" wrapText="1"/>
    </xf>
    <xf numFmtId="174" fontId="5" fillId="0" borderId="12" xfId="0" applyNumberFormat="1" applyFont="1" applyBorder="1"/>
    <xf numFmtId="0" fontId="9" fillId="0" borderId="0" xfId="0" applyFont="1" applyAlignment="1">
      <alignment vertical="center"/>
    </xf>
    <xf numFmtId="3" fontId="6" fillId="31" borderId="1" xfId="0" applyNumberFormat="1" applyFont="1" applyFill="1" applyBorder="1" applyAlignment="1">
      <alignment vertical="center"/>
    </xf>
    <xf numFmtId="3" fontId="9" fillId="31" borderId="1" xfId="0" applyNumberFormat="1" applyFont="1" applyFill="1" applyBorder="1" applyAlignment="1">
      <alignment horizontal="right" vertical="center"/>
    </xf>
    <xf numFmtId="3" fontId="6" fillId="28" borderId="1" xfId="0" applyNumberFormat="1" applyFont="1" applyFill="1" applyBorder="1" applyAlignment="1">
      <alignment vertical="center"/>
    </xf>
    <xf numFmtId="3" fontId="6" fillId="28" borderId="1" xfId="0" applyNumberFormat="1" applyFont="1" applyFill="1" applyBorder="1" applyAlignment="1">
      <alignment horizontal="right" vertical="center"/>
    </xf>
    <xf numFmtId="3" fontId="9" fillId="28" borderId="1" xfId="0" applyNumberFormat="1" applyFont="1" applyFill="1" applyBorder="1" applyAlignment="1">
      <alignment horizontal="right" vertical="center"/>
    </xf>
    <xf numFmtId="3" fontId="1" fillId="0" borderId="0" xfId="0" applyNumberFormat="1" applyFont="1"/>
    <xf numFmtId="0" fontId="6" fillId="0" borderId="11" xfId="0" applyFont="1" applyBorder="1" applyAlignment="1">
      <alignment horizontal="right" vertical="center" wrapText="1"/>
    </xf>
    <xf numFmtId="174" fontId="6" fillId="0" borderId="22" xfId="0" applyNumberFormat="1" applyFont="1" applyBorder="1" applyAlignment="1">
      <alignment horizontal="right" vertical="center" wrapText="1"/>
    </xf>
    <xf numFmtId="0" fontId="0" fillId="0" borderId="0" xfId="0" applyAlignment="1"/>
    <xf numFmtId="0" fontId="0" fillId="0" borderId="0" xfId="0"/>
    <xf numFmtId="0" fontId="0" fillId="0" borderId="0" xfId="0" applyFill="1"/>
    <xf numFmtId="0" fontId="8" fillId="0" borderId="1" xfId="0" applyFont="1" applyBorder="1" applyAlignment="1">
      <alignment vertical="center"/>
    </xf>
    <xf numFmtId="2" fontId="8" fillId="0" borderId="1" xfId="0" applyNumberFormat="1" applyFont="1" applyBorder="1" applyAlignment="1">
      <alignment vertical="center"/>
    </xf>
    <xf numFmtId="0" fontId="45" fillId="0" borderId="0" xfId="0" applyFont="1" applyAlignment="1">
      <alignment horizontal="left" wrapText="1"/>
    </xf>
    <xf numFmtId="0" fontId="45" fillId="0" borderId="0" xfId="0" applyFont="1" applyAlignment="1">
      <alignment horizontal="left" vertical="center" wrapText="1"/>
    </xf>
    <xf numFmtId="0" fontId="5" fillId="31" borderId="1" xfId="0" applyFont="1" applyFill="1" applyBorder="1" applyAlignment="1">
      <alignment horizontal="center" vertical="center" wrapText="1"/>
    </xf>
    <xf numFmtId="0" fontId="30" fillId="31" borderId="1" xfId="0" applyFont="1" applyFill="1" applyBorder="1" applyAlignment="1">
      <alignment horizontal="center" vertical="center" wrapText="1"/>
    </xf>
    <xf numFmtId="0" fontId="5" fillId="30" borderId="1"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37" fillId="0" borderId="0" xfId="0" applyFont="1"/>
    <xf numFmtId="0" fontId="46" fillId="0" borderId="0" xfId="0" applyFont="1"/>
    <xf numFmtId="0" fontId="47" fillId="0" borderId="0" xfId="0" applyFont="1"/>
    <xf numFmtId="0" fontId="8" fillId="0" borderId="1" xfId="0" applyFont="1" applyBorder="1" applyAlignment="1">
      <alignment vertical="center" wrapText="1"/>
    </xf>
    <xf numFmtId="6" fontId="8" fillId="0" borderId="1" xfId="0" applyNumberFormat="1" applyFont="1" applyBorder="1" applyAlignment="1">
      <alignment vertical="center" wrapText="1"/>
    </xf>
    <xf numFmtId="6" fontId="1" fillId="0" borderId="1" xfId="0" applyNumberFormat="1" applyFont="1" applyBorder="1"/>
    <xf numFmtId="6" fontId="8" fillId="0" borderId="1" xfId="0" applyNumberFormat="1" applyFont="1" applyBorder="1" applyAlignment="1">
      <alignment horizontal="right" vertical="center" wrapText="1"/>
    </xf>
    <xf numFmtId="9" fontId="8" fillId="0" borderId="1" xfId="0" applyNumberFormat="1" applyFont="1" applyBorder="1" applyAlignment="1">
      <alignment vertical="center" wrapText="1"/>
    </xf>
    <xf numFmtId="9" fontId="1" fillId="0" borderId="1" xfId="0" applyNumberFormat="1" applyFont="1" applyBorder="1" applyAlignment="1">
      <alignment vertical="center"/>
    </xf>
    <xf numFmtId="9" fontId="8"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28" borderId="1" xfId="0" applyFont="1" applyFill="1" applyBorder="1" applyAlignment="1">
      <alignment horizontal="left" vertical="center" wrapText="1"/>
    </xf>
    <xf numFmtId="0" fontId="0" fillId="0" borderId="0" xfId="0" applyAlignment="1">
      <alignment vertical="center"/>
    </xf>
    <xf numFmtId="0" fontId="64" fillId="0" borderId="0" xfId="0" applyFont="1"/>
    <xf numFmtId="0" fontId="65" fillId="0" borderId="0" xfId="0" applyFont="1"/>
    <xf numFmtId="0" fontId="67" fillId="0" borderId="0" xfId="0" applyFont="1"/>
    <xf numFmtId="0" fontId="66" fillId="0" borderId="0" xfId="0" applyFont="1"/>
    <xf numFmtId="0" fontId="9" fillId="32" borderId="11" xfId="0" applyFont="1" applyFill="1" applyBorder="1" applyAlignment="1">
      <alignment vertical="center" wrapText="1"/>
    </xf>
    <xf numFmtId="0" fontId="9" fillId="32" borderId="1" xfId="0" applyFont="1" applyFill="1" applyBorder="1" applyAlignment="1">
      <alignment vertical="center" wrapText="1"/>
    </xf>
    <xf numFmtId="0" fontId="9" fillId="32" borderId="18" xfId="0" applyFont="1" applyFill="1" applyBorder="1" applyAlignment="1">
      <alignment horizontal="right" vertical="center" wrapText="1"/>
    </xf>
    <xf numFmtId="0" fontId="9" fillId="32" borderId="1" xfId="0" applyFont="1" applyFill="1" applyBorder="1" applyAlignment="1">
      <alignment horizontal="right" vertical="center" wrapText="1"/>
    </xf>
    <xf numFmtId="0" fontId="68" fillId="0" borderId="0" xfId="0" applyFont="1" applyAlignment="1">
      <alignment horizontal="right" wrapText="1"/>
    </xf>
    <xf numFmtId="0" fontId="6" fillId="0" borderId="15" xfId="0" applyFont="1" applyBorder="1" applyAlignment="1">
      <alignment horizontal="right" vertical="center" wrapText="1"/>
    </xf>
    <xf numFmtId="0" fontId="68" fillId="0" borderId="0" xfId="0" applyFont="1"/>
    <xf numFmtId="0" fontId="45" fillId="0" borderId="0" xfId="0" applyFont="1" applyAlignment="1">
      <alignment horizontal="left" vertical="center"/>
    </xf>
    <xf numFmtId="0" fontId="9" fillId="0" borderId="0" xfId="0" applyFont="1" applyAlignment="1">
      <alignment horizontal="right" vertical="center" wrapText="1"/>
    </xf>
    <xf numFmtId="0" fontId="6" fillId="0" borderId="0" xfId="0" applyFont="1" applyAlignment="1">
      <alignment horizontal="right" vertical="center" wrapText="1"/>
    </xf>
    <xf numFmtId="0" fontId="9" fillId="0" borderId="0" xfId="0" applyFont="1"/>
    <xf numFmtId="0" fontId="9" fillId="32" borderId="6" xfId="0" applyFont="1" applyFill="1" applyBorder="1" applyAlignment="1">
      <alignment vertical="center" wrapText="1"/>
    </xf>
    <xf numFmtId="0" fontId="9" fillId="32" borderId="6" xfId="0" applyFont="1" applyFill="1" applyBorder="1" applyAlignment="1">
      <alignment horizontal="right" vertical="center" wrapText="1"/>
    </xf>
    <xf numFmtId="0" fontId="9" fillId="32" borderId="11" xfId="0" applyFont="1" applyFill="1" applyBorder="1" applyAlignment="1">
      <alignment horizontal="right" vertical="center" wrapText="1"/>
    </xf>
    <xf numFmtId="0" fontId="9" fillId="0" borderId="15" xfId="0" applyFont="1" applyBorder="1" applyAlignment="1">
      <alignment horizontal="right" vertical="center" wrapText="1"/>
    </xf>
    <xf numFmtId="0" fontId="9" fillId="0" borderId="11" xfId="0" applyFont="1" applyBorder="1" applyAlignment="1">
      <alignment vertical="center" wrapText="1"/>
    </xf>
    <xf numFmtId="0" fontId="45" fillId="0" borderId="0" xfId="0" applyFont="1" applyAlignment="1">
      <alignment vertical="center"/>
    </xf>
    <xf numFmtId="0" fontId="69" fillId="0" borderId="0" xfId="0" applyFont="1" applyAlignment="1">
      <alignment vertical="center"/>
    </xf>
    <xf numFmtId="0" fontId="70" fillId="0" borderId="0" xfId="0" applyFont="1"/>
    <xf numFmtId="0" fontId="6" fillId="0" borderId="0" xfId="0" applyFont="1"/>
    <xf numFmtId="0" fontId="9" fillId="32" borderId="1" xfId="0" applyFont="1" applyFill="1" applyBorder="1" applyAlignment="1">
      <alignment horizontal="center" vertical="center" wrapText="1"/>
    </xf>
    <xf numFmtId="2" fontId="9" fillId="0" borderId="11" xfId="0" applyNumberFormat="1" applyFont="1" applyBorder="1" applyAlignment="1">
      <alignment horizontal="right" vertical="center" wrapText="1"/>
    </xf>
    <xf numFmtId="0" fontId="30" fillId="32" borderId="1" xfId="0" applyFont="1" applyFill="1" applyBorder="1" applyAlignment="1">
      <alignment horizontal="center" vertical="center"/>
    </xf>
    <xf numFmtId="0" fontId="30" fillId="32" borderId="1" xfId="0" applyFont="1" applyFill="1" applyBorder="1" applyAlignment="1">
      <alignment horizontal="center"/>
    </xf>
    <xf numFmtId="0" fontId="8" fillId="0" borderId="1" xfId="0" applyFont="1" applyBorder="1"/>
    <xf numFmtId="2" fontId="8" fillId="0" borderId="1" xfId="0" applyNumberFormat="1" applyFont="1" applyBorder="1"/>
    <xf numFmtId="0" fontId="8" fillId="0" borderId="1" xfId="0" applyFont="1" applyBorder="1" applyAlignment="1">
      <alignment wrapText="1"/>
    </xf>
    <xf numFmtId="2" fontId="8" fillId="0" borderId="1" xfId="0" applyNumberFormat="1" applyFont="1" applyBorder="1" applyAlignment="1">
      <alignment horizontal="right" vertical="center"/>
    </xf>
    <xf numFmtId="0" fontId="6" fillId="32" borderId="1" xfId="0" applyFont="1" applyFill="1" applyBorder="1" applyAlignment="1">
      <alignment horizontal="left"/>
    </xf>
    <xf numFmtId="0" fontId="9" fillId="32" borderId="6" xfId="0" applyFont="1" applyFill="1" applyBorder="1" applyAlignment="1">
      <alignment horizontal="right"/>
    </xf>
    <xf numFmtId="0" fontId="9" fillId="32" borderId="6" xfId="0" applyFont="1" applyFill="1" applyBorder="1"/>
    <xf numFmtId="0" fontId="9" fillId="32" borderId="1" xfId="0" applyFont="1" applyFill="1" applyBorder="1"/>
    <xf numFmtId="0" fontId="6" fillId="0" borderId="11" xfId="0" applyFont="1" applyBorder="1"/>
    <xf numFmtId="0" fontId="6" fillId="0" borderId="15" xfId="0" applyFont="1" applyBorder="1"/>
    <xf numFmtId="0" fontId="6" fillId="0" borderId="11" xfId="0" applyFont="1" applyBorder="1" applyAlignment="1">
      <alignment wrapText="1"/>
    </xf>
    <xf numFmtId="0" fontId="6" fillId="0" borderId="1" xfId="0" applyFont="1" applyBorder="1" applyAlignment="1">
      <alignment horizontal="right"/>
    </xf>
    <xf numFmtId="0" fontId="45" fillId="0" borderId="0" xfId="0" applyFont="1" applyAlignment="1">
      <alignment horizontal="left"/>
    </xf>
    <xf numFmtId="0" fontId="63" fillId="0" borderId="0" xfId="0" applyFont="1" applyAlignment="1">
      <alignment horizontal="left" vertical="top" wrapText="1"/>
    </xf>
    <xf numFmtId="0" fontId="41"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25" fillId="0" borderId="15" xfId="0" applyFont="1" applyBorder="1" applyAlignment="1">
      <alignment vertical="top" wrapText="1" readingOrder="1"/>
    </xf>
    <xf numFmtId="0" fontId="25" fillId="0" borderId="1" xfId="0" applyFont="1" applyBorder="1" applyAlignment="1">
      <alignment vertical="top" wrapText="1" readingOrder="1"/>
    </xf>
    <xf numFmtId="0" fontId="8" fillId="0" borderId="15" xfId="0" applyFont="1" applyBorder="1"/>
    <xf numFmtId="0" fontId="35" fillId="0" borderId="0" xfId="0" applyFont="1" applyAlignment="1">
      <alignment vertical="center" wrapText="1"/>
    </xf>
    <xf numFmtId="0" fontId="30" fillId="31" borderId="1" xfId="0" applyFont="1" applyFill="1" applyBorder="1" applyAlignment="1">
      <alignment vertical="center" wrapText="1"/>
    </xf>
    <xf numFmtId="3" fontId="8" fillId="0" borderId="1" xfId="0" applyNumberFormat="1" applyFont="1" applyBorder="1" applyAlignment="1">
      <alignment vertical="center" wrapText="1"/>
    </xf>
    <xf numFmtId="3" fontId="1" fillId="0" borderId="1" xfId="0" applyNumberFormat="1" applyFont="1" applyBorder="1" applyAlignment="1">
      <alignment vertical="center"/>
    </xf>
    <xf numFmtId="3" fontId="8" fillId="0" borderId="1" xfId="0" applyNumberFormat="1" applyFont="1" applyBorder="1" applyAlignment="1">
      <alignment horizontal="right" vertical="center" wrapText="1"/>
    </xf>
    <xf numFmtId="0" fontId="1" fillId="0" borderId="1" xfId="0" applyFont="1" applyBorder="1" applyAlignment="1">
      <alignment horizontal="right"/>
    </xf>
    <xf numFmtId="0" fontId="5" fillId="30" borderId="1" xfId="0" applyFont="1" applyFill="1" applyBorder="1" applyAlignment="1">
      <alignment horizontal="right" vertical="center"/>
    </xf>
    <xf numFmtId="3" fontId="1" fillId="0" borderId="15" xfId="0" applyNumberFormat="1" applyFont="1" applyBorder="1" applyAlignment="1">
      <alignment horizontal="right" vertical="center" wrapText="1"/>
    </xf>
    <xf numFmtId="3" fontId="1" fillId="0" borderId="0" xfId="0" applyNumberFormat="1" applyFont="1" applyAlignment="1">
      <alignment horizontal="right" vertical="center" wrapText="1"/>
    </xf>
    <xf numFmtId="3" fontId="0" fillId="0" borderId="0" xfId="0" applyNumberFormat="1"/>
    <xf numFmtId="3" fontId="5" fillId="0" borderId="0" xfId="0" applyNumberFormat="1" applyFont="1" applyAlignment="1">
      <alignment horizontal="right" vertical="center" wrapText="1"/>
    </xf>
    <xf numFmtId="0" fontId="1" fillId="28" borderId="11" xfId="0" applyFont="1" applyFill="1" applyBorder="1" applyAlignment="1">
      <alignment vertical="center" wrapText="1"/>
    </xf>
    <xf numFmtId="0" fontId="1" fillId="0" borderId="11" xfId="0" applyFont="1" applyBorder="1" applyAlignment="1">
      <alignment vertical="center" wrapText="1"/>
    </xf>
    <xf numFmtId="0" fontId="30" fillId="0" borderId="0" xfId="0" applyFont="1" applyAlignment="1">
      <alignment horizontal="right"/>
    </xf>
    <xf numFmtId="164" fontId="30" fillId="0" borderId="0" xfId="2" applyNumberFormat="1" applyFont="1" applyFill="1" applyBorder="1" applyProtection="1"/>
    <xf numFmtId="0" fontId="30" fillId="0" borderId="10" xfId="0" applyFont="1" applyBorder="1" applyAlignment="1">
      <alignment horizontal="left" vertical="top" wrapText="1"/>
    </xf>
    <xf numFmtId="0" fontId="1" fillId="0" borderId="10" xfId="0" applyFont="1" applyBorder="1"/>
    <xf numFmtId="0" fontId="1" fillId="31" borderId="7" xfId="0" applyFont="1" applyFill="1" applyBorder="1"/>
    <xf numFmtId="0" fontId="1" fillId="0" borderId="1" xfId="0" applyFont="1" applyBorder="1" applyAlignment="1">
      <alignment wrapText="1"/>
    </xf>
    <xf numFmtId="3" fontId="1" fillId="0" borderId="1" xfId="0" applyNumberFormat="1" applyFont="1" applyBorder="1" applyAlignment="1">
      <alignment vertical="center" wrapText="1"/>
    </xf>
    <xf numFmtId="37" fontId="1" fillId="0" borderId="1" xfId="0" applyNumberFormat="1" applyFont="1" applyBorder="1" applyAlignment="1">
      <alignment vertical="center"/>
    </xf>
    <xf numFmtId="0" fontId="3" fillId="0" borderId="0" xfId="0" applyFont="1"/>
    <xf numFmtId="164" fontId="11" fillId="0" borderId="0" xfId="2" applyNumberFormat="1" applyFont="1" applyFill="1" applyBorder="1" applyProtection="1"/>
    <xf numFmtId="0" fontId="1" fillId="28" borderId="10" xfId="0" applyFont="1" applyFill="1" applyBorder="1"/>
    <xf numFmtId="0" fontId="30" fillId="31" borderId="20" xfId="0" applyFont="1" applyFill="1" applyBorder="1" applyAlignment="1">
      <alignment horizontal="right" vertical="center"/>
    </xf>
    <xf numFmtId="0" fontId="30" fillId="31" borderId="7" xfId="0" applyFont="1" applyFill="1" applyBorder="1" applyAlignment="1">
      <alignment horizontal="right" vertical="center"/>
    </xf>
    <xf numFmtId="4" fontId="0" fillId="0" borderId="0" xfId="0" applyNumberFormat="1"/>
    <xf numFmtId="171" fontId="1" fillId="0" borderId="10" xfId="0" applyNumberFormat="1" applyFont="1" applyBorder="1"/>
    <xf numFmtId="0" fontId="1" fillId="31" borderId="1" xfId="0" applyFont="1" applyFill="1" applyBorder="1"/>
    <xf numFmtId="171" fontId="1" fillId="0" borderId="1" xfId="0" applyNumberFormat="1" applyFont="1" applyBorder="1" applyAlignment="1">
      <alignment vertical="center"/>
    </xf>
    <xf numFmtId="0" fontId="8" fillId="0" borderId="0" xfId="0" applyFont="1"/>
    <xf numFmtId="170" fontId="8" fillId="0" borderId="0" xfId="0" applyNumberFormat="1" applyFont="1"/>
    <xf numFmtId="0" fontId="1" fillId="0" borderId="0" xfId="0" applyFont="1" applyAlignment="1">
      <alignment vertical="center"/>
    </xf>
    <xf numFmtId="0" fontId="1" fillId="0" borderId="0" xfId="0" applyFont="1" applyAlignment="1">
      <alignment horizontal="right" vertical="center" wrapText="1"/>
    </xf>
    <xf numFmtId="171" fontId="1" fillId="0" borderId="0" xfId="0" applyNumberFormat="1" applyFont="1"/>
    <xf numFmtId="0" fontId="71" fillId="0" borderId="0" xfId="0" applyFont="1"/>
    <xf numFmtId="0" fontId="72" fillId="0" borderId="0" xfId="0" applyFont="1"/>
    <xf numFmtId="0" fontId="73" fillId="0" borderId="0" xfId="0" applyFont="1"/>
    <xf numFmtId="0" fontId="29" fillId="0" borderId="0" xfId="0" applyFont="1"/>
    <xf numFmtId="0" fontId="8" fillId="0" borderId="11" xfId="0" applyFont="1" applyBorder="1" applyAlignment="1">
      <alignment vertical="center" wrapText="1"/>
    </xf>
    <xf numFmtId="0" fontId="8" fillId="0" borderId="15" xfId="0" applyFont="1" applyBorder="1" applyAlignment="1">
      <alignment horizontal="right" vertical="center" wrapText="1"/>
    </xf>
    <xf numFmtId="3" fontId="8" fillId="0" borderId="11" xfId="0" applyNumberFormat="1" applyFont="1" applyBorder="1" applyAlignment="1">
      <alignment vertical="center" wrapText="1"/>
    </xf>
    <xf numFmtId="3" fontId="8" fillId="0" borderId="15" xfId="0" applyNumberFormat="1" applyFont="1" applyBorder="1" applyAlignment="1">
      <alignment horizontal="right" vertical="center" wrapText="1"/>
    </xf>
    <xf numFmtId="0" fontId="30" fillId="0" borderId="11" xfId="0" applyFont="1" applyBorder="1" applyAlignment="1">
      <alignment horizontal="right" vertical="center" wrapText="1"/>
    </xf>
    <xf numFmtId="164" fontId="30" fillId="0" borderId="11" xfId="2" applyNumberFormat="1" applyFont="1" applyFill="1" applyBorder="1" applyAlignment="1">
      <alignment horizontal="right" vertical="center" wrapText="1"/>
    </xf>
    <xf numFmtId="3" fontId="30" fillId="0" borderId="1" xfId="0" applyNumberFormat="1" applyFont="1" applyBorder="1" applyAlignment="1">
      <alignment horizontal="right" vertical="center" wrapText="1"/>
    </xf>
    <xf numFmtId="3" fontId="30" fillId="0" borderId="15" xfId="0" applyNumberFormat="1" applyFont="1" applyBorder="1" applyAlignment="1">
      <alignment horizontal="right" vertical="center" wrapText="1"/>
    </xf>
    <xf numFmtId="0" fontId="43" fillId="0" borderId="0" xfId="0" applyFont="1" applyAlignment="1">
      <alignment vertical="center"/>
    </xf>
    <xf numFmtId="0" fontId="30" fillId="33" borderId="10" xfId="0" applyFont="1" applyFill="1" applyBorder="1" applyAlignment="1">
      <alignment horizontal="left" vertical="center"/>
    </xf>
    <xf numFmtId="0" fontId="8" fillId="0" borderId="10" xfId="0" applyFont="1" applyBorder="1"/>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30" fillId="32" borderId="7" xfId="0" applyFont="1" applyFill="1" applyBorder="1" applyAlignment="1">
      <alignment horizontal="left" vertical="center" wrapText="1"/>
    </xf>
    <xf numFmtId="0" fontId="77" fillId="0" borderId="0" xfId="0" applyFont="1" applyAlignment="1">
      <alignment vertical="center" wrapText="1"/>
    </xf>
    <xf numFmtId="0" fontId="8" fillId="33" borderId="1" xfId="0" applyFont="1" applyFill="1" applyBorder="1" applyAlignment="1">
      <alignment horizontal="left" vertical="center" wrapText="1"/>
    </xf>
    <xf numFmtId="0" fontId="8" fillId="33" borderId="1" xfId="0" applyFont="1" applyFill="1" applyBorder="1"/>
    <xf numFmtId="1" fontId="8" fillId="33" borderId="1" xfId="0" applyNumberFormat="1" applyFont="1" applyFill="1" applyBorder="1"/>
    <xf numFmtId="172" fontId="8" fillId="33" borderId="1" xfId="0" applyNumberFormat="1" applyFont="1" applyFill="1" applyBorder="1" applyAlignment="1">
      <alignment horizontal="right" vertical="center" wrapText="1"/>
    </xf>
    <xf numFmtId="3" fontId="8" fillId="33" borderId="1" xfId="0" applyNumberFormat="1" applyFont="1" applyFill="1" applyBorder="1" applyAlignment="1">
      <alignment horizontal="right" vertical="center" wrapText="1"/>
    </xf>
    <xf numFmtId="1" fontId="8" fillId="33" borderId="1" xfId="0" applyNumberFormat="1" applyFont="1" applyFill="1" applyBorder="1" applyAlignment="1">
      <alignment horizontal="right" vertical="center" wrapText="1"/>
    </xf>
    <xf numFmtId="3" fontId="8" fillId="33" borderId="1" xfId="0" applyNumberFormat="1" applyFont="1" applyFill="1" applyBorder="1" applyAlignment="1">
      <alignment vertical="center" wrapText="1"/>
    </xf>
    <xf numFmtId="1" fontId="8" fillId="33" borderId="1" xfId="0" applyNumberFormat="1" applyFont="1" applyFill="1" applyBorder="1" applyAlignment="1">
      <alignment vertical="center" wrapText="1"/>
    </xf>
    <xf numFmtId="172" fontId="8" fillId="33" borderId="1" xfId="0" applyNumberFormat="1" applyFont="1" applyFill="1" applyBorder="1" applyAlignment="1">
      <alignment vertical="center" wrapText="1"/>
    </xf>
    <xf numFmtId="0" fontId="30" fillId="33" borderId="1" xfId="0" applyFont="1" applyFill="1" applyBorder="1" applyAlignment="1">
      <alignment horizontal="right" vertical="center" wrapText="1"/>
    </xf>
    <xf numFmtId="172" fontId="30" fillId="33" borderId="1" xfId="0" applyNumberFormat="1" applyFont="1" applyFill="1" applyBorder="1" applyAlignment="1">
      <alignment vertical="center" wrapText="1"/>
    </xf>
    <xf numFmtId="172" fontId="30" fillId="0" borderId="1" xfId="0" applyNumberFormat="1" applyFont="1" applyBorder="1"/>
    <xf numFmtId="0" fontId="30" fillId="0" borderId="0" xfId="0" applyFont="1"/>
    <xf numFmtId="0" fontId="30" fillId="32" borderId="1" xfId="0" applyFont="1" applyFill="1" applyBorder="1" applyAlignment="1">
      <alignment horizontal="left" vertical="center" wrapText="1"/>
    </xf>
    <xf numFmtId="172" fontId="63" fillId="0" borderId="1" xfId="0" applyNumberFormat="1" applyFont="1" applyBorder="1"/>
    <xf numFmtId="172" fontId="63" fillId="0" borderId="0" xfId="0" applyNumberFormat="1" applyFont="1"/>
    <xf numFmtId="4" fontId="8" fillId="0" borderId="1" xfId="0" applyNumberFormat="1" applyFont="1" applyBorder="1" applyAlignment="1">
      <alignment horizontal="right" vertical="center" wrapText="1"/>
    </xf>
    <xf numFmtId="172" fontId="8" fillId="33" borderId="0" xfId="0" applyNumberFormat="1" applyFont="1" applyFill="1" applyAlignment="1">
      <alignment horizontal="right" vertical="center" wrapText="1"/>
    </xf>
    <xf numFmtId="4" fontId="8" fillId="33" borderId="0" xfId="0" applyNumberFormat="1" applyFont="1" applyFill="1" applyAlignment="1">
      <alignment horizontal="right" vertical="center" wrapText="1"/>
    </xf>
    <xf numFmtId="172" fontId="8" fillId="33" borderId="0" xfId="0" applyNumberFormat="1" applyFont="1" applyFill="1" applyAlignment="1">
      <alignment vertical="center" wrapText="1"/>
    </xf>
    <xf numFmtId="172" fontId="72" fillId="0" borderId="0" xfId="0" applyNumberFormat="1" applyFont="1"/>
    <xf numFmtId="4" fontId="30" fillId="0" borderId="1" xfId="0" applyNumberFormat="1" applyFont="1" applyBorder="1" applyAlignment="1">
      <alignment horizontal="right"/>
    </xf>
    <xf numFmtId="0" fontId="30" fillId="33" borderId="0" xfId="0" applyFont="1" applyFill="1" applyAlignment="1">
      <alignment horizontal="right" vertical="center" wrapText="1"/>
    </xf>
    <xf numFmtId="0" fontId="78" fillId="33" borderId="0" xfId="0" applyFont="1" applyFill="1" applyAlignment="1">
      <alignment horizontal="left" vertical="center" wrapText="1"/>
    </xf>
    <xf numFmtId="2" fontId="78" fillId="33" borderId="1" xfId="0" applyNumberFormat="1" applyFont="1" applyFill="1" applyBorder="1" applyAlignment="1">
      <alignment horizontal="right" vertical="center" wrapText="1"/>
    </xf>
    <xf numFmtId="0" fontId="30" fillId="33" borderId="1" xfId="0" applyFont="1" applyFill="1" applyBorder="1" applyAlignment="1">
      <alignment horizontal="right" wrapText="1"/>
    </xf>
    <xf numFmtId="172" fontId="30" fillId="33" borderId="1" xfId="0" applyNumberFormat="1" applyFont="1" applyFill="1" applyBorder="1" applyAlignment="1">
      <alignment horizontal="right" wrapText="1"/>
    </xf>
    <xf numFmtId="0" fontId="78" fillId="0" borderId="0" xfId="0" applyFont="1" applyAlignment="1">
      <alignment horizontal="left" vertical="center" wrapText="1"/>
    </xf>
    <xf numFmtId="0" fontId="30" fillId="33" borderId="0" xfId="0" applyFont="1" applyFill="1"/>
    <xf numFmtId="173" fontId="8" fillId="33" borderId="0" xfId="0" applyNumberFormat="1" applyFont="1" applyFill="1" applyAlignment="1">
      <alignment vertical="center" wrapText="1"/>
    </xf>
    <xf numFmtId="0" fontId="78" fillId="33" borderId="0" xfId="0" applyFont="1" applyFill="1" applyAlignment="1">
      <alignment horizontal="right" vertical="center" wrapText="1"/>
    </xf>
    <xf numFmtId="176" fontId="8" fillId="33" borderId="1" xfId="0" applyNumberFormat="1" applyFont="1" applyFill="1" applyBorder="1" applyAlignment="1">
      <alignment horizontal="right" vertical="center" wrapText="1"/>
    </xf>
    <xf numFmtId="173" fontId="8" fillId="33" borderId="1" xfId="0" applyNumberFormat="1" applyFont="1" applyFill="1" applyBorder="1" applyAlignment="1">
      <alignment vertical="center" wrapText="1"/>
    </xf>
    <xf numFmtId="0" fontId="78" fillId="0" borderId="1" xfId="0" applyFont="1" applyBorder="1" applyAlignment="1">
      <alignment horizontal="right" vertical="center" wrapText="1"/>
    </xf>
    <xf numFmtId="4" fontId="8" fillId="33" borderId="0" xfId="0" applyNumberFormat="1" applyFont="1" applyFill="1" applyAlignment="1">
      <alignment horizontal="right"/>
    </xf>
    <xf numFmtId="176" fontId="8" fillId="33" borderId="1" xfId="0" applyNumberFormat="1" applyFont="1" applyFill="1" applyBorder="1" applyAlignment="1">
      <alignment vertical="center" wrapText="1"/>
    </xf>
    <xf numFmtId="176" fontId="72" fillId="0" borderId="0" xfId="0" applyNumberFormat="1" applyFont="1"/>
    <xf numFmtId="173" fontId="72" fillId="33" borderId="0" xfId="0" applyNumberFormat="1" applyFont="1" applyFill="1"/>
    <xf numFmtId="170" fontId="8" fillId="33" borderId="1" xfId="0" applyNumberFormat="1" applyFont="1" applyFill="1" applyBorder="1" applyAlignment="1">
      <alignment vertical="center" wrapText="1"/>
    </xf>
    <xf numFmtId="173" fontId="30" fillId="33" borderId="1" xfId="0" applyNumberFormat="1" applyFont="1" applyFill="1" applyBorder="1" applyAlignment="1">
      <alignment vertical="center" wrapText="1"/>
    </xf>
    <xf numFmtId="173" fontId="30" fillId="0" borderId="1" xfId="0" applyNumberFormat="1" applyFont="1" applyBorder="1" applyAlignment="1">
      <alignment horizontal="right"/>
    </xf>
    <xf numFmtId="0" fontId="8" fillId="0" borderId="11" xfId="0" applyFont="1" applyBorder="1" applyAlignment="1">
      <alignment horizontal="right" vertical="center" wrapText="1"/>
    </xf>
    <xf numFmtId="0" fontId="30" fillId="32" borderId="6" xfId="0" applyFont="1" applyFill="1" applyBorder="1" applyAlignment="1">
      <alignment horizontal="right" vertical="center" wrapText="1"/>
    </xf>
    <xf numFmtId="0" fontId="30" fillId="32" borderId="1" xfId="0" applyFont="1" applyFill="1" applyBorder="1" applyAlignment="1">
      <alignment horizontal="right" vertical="center" wrapText="1"/>
    </xf>
    <xf numFmtId="0" fontId="30" fillId="32" borderId="7" xfId="0" applyFont="1" applyFill="1" applyBorder="1" applyAlignment="1">
      <alignment horizontal="right" vertical="center" wrapText="1"/>
    </xf>
    <xf numFmtId="0" fontId="30" fillId="32" borderId="1" xfId="0" applyFont="1" applyFill="1" applyBorder="1" applyAlignment="1">
      <alignment horizontal="right"/>
    </xf>
    <xf numFmtId="0" fontId="30" fillId="32" borderId="7" xfId="0" applyFont="1" applyFill="1" applyBorder="1" applyAlignment="1">
      <alignment horizontal="right" vertical="center"/>
    </xf>
    <xf numFmtId="0" fontId="30" fillId="32" borderId="1" xfId="0" applyFont="1" applyFill="1" applyBorder="1" applyAlignment="1">
      <alignment horizontal="right" vertical="center"/>
    </xf>
    <xf numFmtId="0" fontId="81" fillId="0" borderId="14" xfId="0" applyFont="1" applyBorder="1"/>
    <xf numFmtId="0" fontId="67" fillId="0" borderId="0" xfId="0" applyFont="1" applyBorder="1"/>
    <xf numFmtId="0" fontId="79" fillId="0" borderId="14" xfId="0" applyFont="1" applyBorder="1"/>
    <xf numFmtId="0" fontId="79" fillId="0" borderId="0" xfId="0" applyFont="1" applyBorder="1"/>
    <xf numFmtId="0" fontId="81" fillId="0" borderId="0" xfId="0" applyFont="1" applyBorder="1"/>
    <xf numFmtId="0" fontId="81" fillId="0" borderId="23" xfId="0" applyFont="1" applyBorder="1"/>
    <xf numFmtId="0" fontId="79" fillId="0" borderId="23" xfId="0" applyFont="1" applyBorder="1"/>
    <xf numFmtId="0" fontId="82" fillId="0" borderId="23" xfId="0" applyFont="1" applyBorder="1"/>
    <xf numFmtId="0" fontId="83" fillId="0" borderId="23" xfId="0" applyFont="1" applyBorder="1"/>
    <xf numFmtId="0" fontId="82" fillId="0" borderId="0" xfId="0" applyFont="1" applyBorder="1"/>
    <xf numFmtId="0" fontId="83" fillId="0" borderId="0" xfId="0" applyFont="1" applyBorder="1"/>
    <xf numFmtId="4" fontId="35" fillId="0" borderId="0" xfId="0" applyNumberFormat="1" applyFont="1" applyAlignment="1">
      <alignment horizontal="left" vertical="center" wrapText="1"/>
    </xf>
    <xf numFmtId="0" fontId="85" fillId="0" borderId="23" xfId="0" applyFont="1" applyBorder="1"/>
    <xf numFmtId="0" fontId="47" fillId="28" borderId="0" xfId="0" applyFont="1" applyFill="1"/>
    <xf numFmtId="0" fontId="30" fillId="0" borderId="0" xfId="0" applyFont="1" applyAlignment="1">
      <alignment horizontal="left"/>
    </xf>
    <xf numFmtId="0" fontId="30" fillId="0" borderId="11" xfId="0" applyFont="1" applyBorder="1"/>
    <xf numFmtId="0" fontId="30" fillId="0" borderId="6" xfId="0" applyFont="1" applyBorder="1" applyAlignment="1">
      <alignment horizontal="right"/>
    </xf>
    <xf numFmtId="0" fontId="30" fillId="0" borderId="1" xfId="0" applyFont="1" applyBorder="1" applyAlignment="1">
      <alignment horizontal="right"/>
    </xf>
    <xf numFmtId="0" fontId="8" fillId="0" borderId="11" xfId="0" applyFont="1" applyBorder="1" applyAlignment="1">
      <alignment horizontal="left"/>
    </xf>
    <xf numFmtId="3" fontId="8" fillId="0" borderId="15" xfId="0" applyNumberFormat="1" applyFont="1" applyBorder="1"/>
    <xf numFmtId="3" fontId="8" fillId="0" borderId="1" xfId="0" applyNumberFormat="1" applyFont="1" applyBorder="1"/>
    <xf numFmtId="3" fontId="1" fillId="0" borderId="1" xfId="0" applyNumberFormat="1" applyFont="1" applyBorder="1"/>
    <xf numFmtId="3" fontId="30" fillId="0" borderId="15" xfId="0" applyNumberFormat="1" applyFont="1" applyBorder="1"/>
    <xf numFmtId="3" fontId="30" fillId="0" borderId="1" xfId="0" applyNumberFormat="1" applyFont="1" applyBorder="1"/>
    <xf numFmtId="3" fontId="6" fillId="0" borderId="0" xfId="0" applyNumberFormat="1" applyFont="1" applyAlignment="1">
      <alignment horizontal="right" vertical="center"/>
    </xf>
    <xf numFmtId="9" fontId="1" fillId="0" borderId="1" xfId="227" applyFont="1" applyFill="1" applyBorder="1" applyProtection="1"/>
    <xf numFmtId="9" fontId="8" fillId="0" borderId="1" xfId="227" applyFont="1" applyFill="1" applyBorder="1" applyAlignment="1" applyProtection="1">
      <alignment horizontal="right" vertical="center"/>
    </xf>
    <xf numFmtId="9" fontId="1" fillId="0" borderId="1" xfId="0" applyNumberFormat="1" applyFont="1" applyBorder="1"/>
    <xf numFmtId="9" fontId="1" fillId="0" borderId="0" xfId="0" applyNumberFormat="1" applyFont="1"/>
    <xf numFmtId="6" fontId="1" fillId="0" borderId="1" xfId="0" applyNumberFormat="1" applyFont="1" applyBorder="1" applyAlignment="1">
      <alignment horizontal="right" vertical="center" wrapText="1"/>
    </xf>
    <xf numFmtId="0" fontId="1" fillId="0" borderId="15" xfId="0" applyFont="1" applyBorder="1" applyAlignment="1">
      <alignment vertical="center" wrapText="1"/>
    </xf>
    <xf numFmtId="0" fontId="40" fillId="0" borderId="0" xfId="0" applyFont="1"/>
    <xf numFmtId="0" fontId="1" fillId="0" borderId="15" xfId="0" applyFont="1" applyBorder="1" applyAlignment="1">
      <alignment horizontal="right" vertical="center" wrapText="1"/>
    </xf>
    <xf numFmtId="0" fontId="0" fillId="28" borderId="0" xfId="0" applyFill="1" applyAlignment="1">
      <alignment vertical="center" wrapText="1"/>
    </xf>
    <xf numFmtId="0" fontId="86" fillId="34" borderId="0" xfId="0" applyFont="1" applyFill="1"/>
    <xf numFmtId="0" fontId="86" fillId="34" borderId="0" xfId="0" applyFont="1" applyFill="1" applyAlignment="1">
      <alignment horizontal="center"/>
    </xf>
    <xf numFmtId="0" fontId="36" fillId="0" borderId="0" xfId="0" applyFont="1" applyAlignment="1">
      <alignment horizontal="center"/>
    </xf>
    <xf numFmtId="0" fontId="87" fillId="0" borderId="0" xfId="1" applyFont="1" applyAlignment="1">
      <alignment horizontal="center"/>
    </xf>
    <xf numFmtId="0" fontId="87" fillId="0" borderId="0" xfId="1" applyFont="1" applyFill="1" applyAlignment="1">
      <alignment horizontal="center"/>
    </xf>
    <xf numFmtId="0" fontId="17" fillId="0" borderId="0" xfId="0" applyFont="1" applyAlignment="1">
      <alignment horizontal="left"/>
    </xf>
    <xf numFmtId="0" fontId="0" fillId="0" borderId="0" xfId="0" applyAlignment="1">
      <alignment vertical="top"/>
    </xf>
    <xf numFmtId="0" fontId="5" fillId="30" borderId="6"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0" fillId="0" borderId="0" xfId="0"/>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6" fillId="0" borderId="0" xfId="0" applyFont="1" applyAlignment="1">
      <alignment horizontal="right" vertical="center"/>
    </xf>
    <xf numFmtId="3" fontId="6" fillId="0" borderId="0" xfId="0" applyNumberFormat="1" applyFont="1" applyAlignment="1">
      <alignment horizontal="right" vertical="center" wrapText="1"/>
    </xf>
    <xf numFmtId="0" fontId="5" fillId="31"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right" vertical="center" wrapText="1"/>
    </xf>
    <xf numFmtId="0" fontId="5" fillId="30" borderId="1" xfId="0" applyFont="1" applyFill="1" applyBorder="1" applyAlignment="1">
      <alignment vertical="center" wrapText="1"/>
    </xf>
    <xf numFmtId="177" fontId="1" fillId="0" borderId="1" xfId="0" applyNumberFormat="1" applyFont="1" applyBorder="1" applyAlignment="1">
      <alignment horizontal="right" vertical="center" wrapText="1"/>
    </xf>
    <xf numFmtId="9" fontId="6" fillId="3" borderId="1" xfId="227" applyFont="1" applyFill="1" applyBorder="1" applyAlignment="1">
      <alignment horizontal="right" vertical="center" wrapText="1"/>
    </xf>
    <xf numFmtId="0" fontId="9" fillId="3" borderId="1" xfId="0" applyFont="1" applyFill="1" applyBorder="1" applyAlignment="1">
      <alignment vertical="center" wrapText="1"/>
    </xf>
    <xf numFmtId="9" fontId="9" fillId="3" borderId="1" xfId="0" applyNumberFormat="1" applyFont="1" applyFill="1" applyBorder="1" applyAlignment="1">
      <alignment vertical="center" wrapText="1"/>
    </xf>
    <xf numFmtId="0" fontId="35" fillId="0" borderId="0" xfId="0" applyFont="1" applyAlignment="1">
      <alignment horizontal="left" vertical="center"/>
    </xf>
    <xf numFmtId="0" fontId="5" fillId="31" borderId="1" xfId="0" applyFont="1" applyFill="1" applyBorder="1" applyAlignment="1">
      <alignment horizontal="right"/>
    </xf>
    <xf numFmtId="6" fontId="5" fillId="0" borderId="1" xfId="0" applyNumberFormat="1" applyFont="1" applyBorder="1" applyAlignment="1">
      <alignment horizontal="right" vertical="center"/>
    </xf>
    <xf numFmtId="0" fontId="35" fillId="0" borderId="0" xfId="0" applyFont="1" applyAlignment="1">
      <alignment horizontal="left" vertical="center" wrapText="1"/>
    </xf>
    <xf numFmtId="178" fontId="1" fillId="0" borderId="1"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45" fillId="0" borderId="0" xfId="0" applyFont="1" applyAlignment="1">
      <alignment wrapText="1"/>
    </xf>
    <xf numFmtId="0" fontId="45" fillId="0" borderId="0" xfId="0" applyFont="1" applyAlignment="1">
      <alignment vertical="center" wrapText="1"/>
    </xf>
    <xf numFmtId="0" fontId="9" fillId="0" borderId="0" xfId="0" applyFont="1" applyBorder="1" applyAlignment="1">
      <alignment horizontal="right" vertical="center" wrapText="1"/>
    </xf>
    <xf numFmtId="1" fontId="9" fillId="32" borderId="1" xfId="0" applyNumberFormat="1" applyFont="1" applyFill="1" applyBorder="1"/>
    <xf numFmtId="1" fontId="6" fillId="0" borderId="1" xfId="0" applyNumberFormat="1" applyFont="1" applyBorder="1"/>
    <xf numFmtId="2" fontId="6" fillId="0" borderId="1" xfId="0" applyNumberFormat="1" applyFont="1" applyBorder="1"/>
    <xf numFmtId="0" fontId="8" fillId="0" borderId="0" xfId="0" applyFont="1" applyBorder="1" applyAlignment="1">
      <alignment vertical="center"/>
    </xf>
    <xf numFmtId="2" fontId="8" fillId="0" borderId="0" xfId="0" applyNumberFormat="1" applyFont="1" applyBorder="1" applyAlignment="1">
      <alignment vertical="center"/>
    </xf>
    <xf numFmtId="49" fontId="43" fillId="0" borderId="0" xfId="0" applyNumberFormat="1" applyFont="1" applyBorder="1" applyAlignment="1">
      <alignment horizontal="left" vertical="center" wrapText="1"/>
    </xf>
    <xf numFmtId="0" fontId="43" fillId="0" borderId="0" xfId="0" applyFont="1" applyBorder="1" applyAlignment="1">
      <alignment horizontal="left" vertical="center" wrapText="1"/>
    </xf>
    <xf numFmtId="1" fontId="6" fillId="3" borderId="1" xfId="227" applyNumberFormat="1" applyFont="1" applyFill="1" applyBorder="1" applyAlignment="1">
      <alignment horizontal="right" vertical="center" wrapText="1"/>
    </xf>
    <xf numFmtId="1" fontId="9" fillId="3" borderId="1" xfId="0" applyNumberFormat="1" applyFont="1" applyFill="1" applyBorder="1" applyAlignment="1">
      <alignment vertical="center" wrapText="1"/>
    </xf>
    <xf numFmtId="0" fontId="43" fillId="33" borderId="0" xfId="0" applyFont="1" applyFill="1" applyAlignment="1">
      <alignment horizontal="left" vertical="center" wrapText="1"/>
    </xf>
    <xf numFmtId="0" fontId="0" fillId="0" borderId="1" xfId="0" applyBorder="1"/>
    <xf numFmtId="0" fontId="36" fillId="0" borderId="0" xfId="0" applyFont="1" applyAlignment="1">
      <alignment vertical="center" wrapText="1"/>
    </xf>
    <xf numFmtId="0" fontId="85" fillId="0" borderId="23"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wrapText="1"/>
    </xf>
    <xf numFmtId="0" fontId="1" fillId="0" borderId="0" xfId="0" applyFont="1" applyBorder="1"/>
    <xf numFmtId="0" fontId="88" fillId="0" borderId="0" xfId="0" applyFont="1"/>
    <xf numFmtId="0" fontId="5" fillId="0" borderId="0" xfId="0" applyFont="1" applyAlignment="1">
      <alignment horizontal="center" vertical="center" wrapText="1"/>
    </xf>
    <xf numFmtId="0" fontId="88" fillId="0" borderId="0" xfId="0" applyFont="1" applyBorder="1" applyAlignment="1">
      <alignment vertical="center"/>
    </xf>
    <xf numFmtId="0" fontId="88" fillId="0" borderId="0" xfId="0" applyFont="1" applyAlignment="1">
      <alignment vertical="center"/>
    </xf>
    <xf numFmtId="0" fontId="88" fillId="0" borderId="0" xfId="0" applyFont="1" applyBorder="1"/>
    <xf numFmtId="0" fontId="88" fillId="0" borderId="0" xfId="0" applyFont="1" applyAlignment="1">
      <alignment vertical="top"/>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right"/>
    </xf>
    <xf numFmtId="0" fontId="5" fillId="35" borderId="1" xfId="0" applyFont="1" applyFill="1" applyBorder="1" applyAlignment="1">
      <alignment horizontal="right"/>
    </xf>
    <xf numFmtId="41" fontId="1" fillId="0" borderId="1" xfId="0" applyNumberFormat="1" applyFont="1" applyBorder="1" applyAlignment="1">
      <alignment vertical="center"/>
    </xf>
    <xf numFmtId="41" fontId="5" fillId="0" borderId="1" xfId="0" applyNumberFormat="1" applyFont="1" applyBorder="1" applyAlignment="1">
      <alignment vertical="center"/>
    </xf>
    <xf numFmtId="0" fontId="5" fillId="0" borderId="0" xfId="0" applyFont="1" applyAlignment="1"/>
    <xf numFmtId="41" fontId="1" fillId="0" borderId="1" xfId="228" applyNumberFormat="1" applyFont="1" applyBorder="1"/>
    <xf numFmtId="41" fontId="5" fillId="0" borderId="1" xfId="228" applyNumberFormat="1" applyFont="1" applyBorder="1"/>
    <xf numFmtId="0" fontId="5" fillId="0" borderId="0" xfId="0" applyFont="1" applyBorder="1" applyAlignment="1"/>
    <xf numFmtId="0" fontId="5" fillId="0" borderId="0" xfId="0" applyFont="1" applyBorder="1"/>
    <xf numFmtId="0" fontId="5" fillId="0" borderId="0" xfId="0" applyFont="1" applyBorder="1" applyAlignment="1">
      <alignment vertical="center" wrapText="1"/>
    </xf>
    <xf numFmtId="41" fontId="5" fillId="0" borderId="0" xfId="228" applyNumberFormat="1" applyFont="1" applyBorder="1"/>
    <xf numFmtId="164" fontId="5" fillId="0" borderId="1" xfId="2" applyNumberFormat="1" applyFont="1" applyBorder="1"/>
    <xf numFmtId="1" fontId="6" fillId="0" borderId="1" xfId="0" applyNumberFormat="1" applyFont="1" applyBorder="1" applyAlignment="1">
      <alignment horizontal="right" vertical="center" wrapText="1"/>
    </xf>
    <xf numFmtId="0" fontId="1" fillId="0" borderId="11" xfId="0" applyFont="1" applyBorder="1" applyAlignment="1">
      <alignment horizontal="left" vertical="center"/>
    </xf>
    <xf numFmtId="1" fontId="5" fillId="0" borderId="1" xfId="0" applyNumberFormat="1" applyFont="1" applyBorder="1" applyAlignment="1">
      <alignment horizontal="right" vertical="center" wrapText="1"/>
    </xf>
    <xf numFmtId="0" fontId="5" fillId="0" borderId="0" xfId="0" applyFont="1" applyFill="1" applyBorder="1"/>
    <xf numFmtId="9" fontId="6" fillId="0" borderId="0" xfId="0" applyNumberFormat="1" applyFont="1" applyFill="1" applyBorder="1" applyAlignment="1">
      <alignment horizontal="right" vertical="center" wrapText="1"/>
    </xf>
    <xf numFmtId="9" fontId="4" fillId="0" borderId="0" xfId="0" applyNumberFormat="1" applyFont="1" applyFill="1" applyBorder="1" applyAlignment="1">
      <alignment horizontal="right" vertical="center" wrapText="1"/>
    </xf>
    <xf numFmtId="9" fontId="4" fillId="0" borderId="0" xfId="0" applyNumberFormat="1" applyFont="1" applyFill="1" applyBorder="1"/>
    <xf numFmtId="9" fontId="5" fillId="0" borderId="0" xfId="0" applyNumberFormat="1" applyFont="1" applyFill="1" applyBorder="1" applyAlignment="1">
      <alignment horizontal="right" vertical="center" wrapText="1"/>
    </xf>
    <xf numFmtId="164" fontId="0" fillId="0" borderId="0" xfId="0" applyNumberFormat="1"/>
    <xf numFmtId="0" fontId="46" fillId="0" borderId="24" xfId="0" applyFont="1" applyBorder="1"/>
    <xf numFmtId="0" fontId="47" fillId="0" borderId="14" xfId="0" applyFont="1" applyBorder="1"/>
    <xf numFmtId="0" fontId="8" fillId="0" borderId="11" xfId="0" applyFont="1" applyBorder="1" applyAlignment="1">
      <alignment horizontal="left" indent="3"/>
    </xf>
    <xf numFmtId="3" fontId="8" fillId="0" borderId="1" xfId="0" applyNumberFormat="1" applyFont="1" applyBorder="1" applyAlignment="1">
      <alignment horizontal="right" vertical="center"/>
    </xf>
    <xf numFmtId="0" fontId="8" fillId="0" borderId="11" xfId="0" applyFont="1" applyBorder="1" applyAlignment="1">
      <alignment horizontal="left" wrapText="1" indent="3"/>
    </xf>
    <xf numFmtId="175" fontId="8" fillId="0" borderId="1" xfId="14" applyNumberFormat="1" applyBorder="1" applyAlignment="1">
      <alignment horizontal="right" vertical="center" wrapText="1"/>
    </xf>
    <xf numFmtId="0" fontId="89" fillId="0" borderId="0" xfId="0" applyFont="1"/>
    <xf numFmtId="0" fontId="93" fillId="0" borderId="23" xfId="0" applyFont="1" applyBorder="1"/>
    <xf numFmtId="0" fontId="94" fillId="0" borderId="23" xfId="0" applyFont="1" applyBorder="1"/>
    <xf numFmtId="0" fontId="94" fillId="0" borderId="0" xfId="0" applyFont="1"/>
    <xf numFmtId="0" fontId="95" fillId="0" borderId="0" xfId="0" applyFont="1"/>
    <xf numFmtId="0" fontId="96" fillId="0" borderId="0" xfId="0" applyFont="1" applyAlignment="1"/>
    <xf numFmtId="0" fontId="62" fillId="28" borderId="0" xfId="1" applyFont="1" applyFill="1" applyAlignment="1">
      <alignment wrapText="1"/>
    </xf>
    <xf numFmtId="0" fontId="35" fillId="0" borderId="0" xfId="0" applyFont="1" applyAlignment="1">
      <alignment horizontal="left" vertical="center" wrapText="1"/>
    </xf>
    <xf numFmtId="0" fontId="35" fillId="0" borderId="0" xfId="0" applyFont="1" applyAlignment="1">
      <alignment horizontal="left" vertical="center"/>
    </xf>
    <xf numFmtId="0" fontId="45" fillId="0" borderId="0" xfId="0" applyFont="1" applyAlignment="1">
      <alignment horizontal="left" vertical="center"/>
    </xf>
    <xf numFmtId="0" fontId="5" fillId="31" borderId="1" xfId="0" applyFont="1" applyFill="1" applyBorder="1" applyAlignment="1">
      <alignment horizontal="center" vertical="center" wrapText="1"/>
    </xf>
    <xf numFmtId="0" fontId="1" fillId="0" borderId="1" xfId="0" applyFont="1" applyBorder="1" applyAlignment="1">
      <alignment horizontal="center" vertical="center"/>
    </xf>
    <xf numFmtId="0" fontId="35" fillId="0" borderId="0" xfId="0" applyFont="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43" fillId="0" borderId="0" xfId="0" applyFont="1" applyAlignment="1">
      <alignment horizontal="left" vertical="center" wrapText="1"/>
    </xf>
    <xf numFmtId="0" fontId="5" fillId="0" borderId="0" xfId="0" applyFont="1" applyAlignment="1">
      <alignment horizontal="left" wrapText="1"/>
    </xf>
    <xf numFmtId="0" fontId="5" fillId="30" borderId="1" xfId="0" applyFont="1" applyFill="1" applyBorder="1" applyAlignment="1">
      <alignment horizontal="center" vertical="center" wrapText="1"/>
    </xf>
    <xf numFmtId="0" fontId="5" fillId="30" borderId="11" xfId="0" applyFont="1" applyFill="1" applyBorder="1" applyAlignment="1">
      <alignment horizontal="center" vertical="center" wrapText="1"/>
    </xf>
    <xf numFmtId="0" fontId="5" fillId="30" borderId="17"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1" borderId="11" xfId="0" applyFont="1" applyFill="1" applyBorder="1" applyAlignment="1">
      <alignment horizontal="center" wrapText="1"/>
    </xf>
    <xf numFmtId="0" fontId="5" fillId="31" borderId="15" xfId="0" applyFont="1" applyFill="1" applyBorder="1" applyAlignment="1">
      <alignment horizontal="center" wrapText="1"/>
    </xf>
    <xf numFmtId="0" fontId="30" fillId="31" borderId="11" xfId="0" applyFont="1" applyFill="1" applyBorder="1" applyAlignment="1">
      <alignment horizontal="right"/>
    </xf>
    <xf numFmtId="0" fontId="30" fillId="31" borderId="15" xfId="0" applyFont="1" applyFill="1" applyBorder="1" applyAlignment="1">
      <alignment horizontal="right"/>
    </xf>
    <xf numFmtId="0" fontId="5" fillId="31" borderId="1" xfId="0" applyFont="1" applyFill="1" applyBorder="1" applyAlignment="1">
      <alignment horizontal="center" vertical="center" wrapText="1"/>
    </xf>
    <xf numFmtId="0" fontId="5" fillId="31" borderId="6" xfId="0" applyFont="1" applyFill="1" applyBorder="1" applyAlignment="1">
      <alignment horizontal="center" vertical="center" wrapText="1"/>
    </xf>
    <xf numFmtId="3" fontId="8" fillId="0" borderId="17" xfId="0" applyNumberFormat="1" applyFont="1" applyBorder="1" applyAlignment="1">
      <alignment vertical="center" wrapText="1"/>
    </xf>
    <xf numFmtId="0" fontId="1" fillId="3" borderId="1" xfId="0" applyFont="1" applyFill="1" applyBorder="1" applyAlignment="1">
      <alignment horizontal="right" vertical="center" wrapText="1"/>
    </xf>
    <xf numFmtId="3" fontId="6" fillId="3" borderId="1" xfId="0" applyNumberFormat="1" applyFont="1" applyFill="1" applyBorder="1" applyAlignment="1">
      <alignment horizontal="right" vertical="center" wrapText="1"/>
    </xf>
    <xf numFmtId="3" fontId="9" fillId="3" borderId="1" xfId="0" applyNumberFormat="1" applyFont="1" applyFill="1" applyBorder="1" applyAlignment="1">
      <alignment horizontal="right" vertical="center" wrapText="1"/>
    </xf>
    <xf numFmtId="0" fontId="8" fillId="0" borderId="11" xfId="0" applyFont="1" applyBorder="1" applyAlignment="1"/>
    <xf numFmtId="0" fontId="6" fillId="0" borderId="17" xfId="0" applyFont="1" applyBorder="1" applyAlignment="1">
      <alignment horizontal="right" vertical="center" wrapText="1"/>
    </xf>
    <xf numFmtId="0" fontId="6" fillId="0" borderId="17" xfId="0" applyFont="1" applyBorder="1" applyAlignment="1">
      <alignment vertical="center" wrapText="1"/>
    </xf>
    <xf numFmtId="0" fontId="9" fillId="0" borderId="17" xfId="0" applyFont="1" applyBorder="1" applyAlignment="1">
      <alignment horizontal="right" vertical="center" wrapText="1"/>
    </xf>
    <xf numFmtId="0" fontId="5" fillId="0" borderId="0" xfId="0" applyFont="1" applyBorder="1" applyAlignment="1">
      <alignment horizontal="right" vertical="center" wrapText="1"/>
    </xf>
    <xf numFmtId="0" fontId="5" fillId="0" borderId="15" xfId="0" applyFont="1" applyBorder="1"/>
    <xf numFmtId="0" fontId="6" fillId="0" borderId="17" xfId="0" applyFont="1" applyBorder="1"/>
    <xf numFmtId="0" fontId="6" fillId="0" borderId="17" xfId="0" applyFont="1" applyBorder="1" applyAlignment="1">
      <alignment wrapText="1"/>
    </xf>
    <xf numFmtId="41" fontId="8" fillId="0" borderId="1" xfId="14" applyNumberFormat="1" applyBorder="1"/>
    <xf numFmtId="5" fontId="5" fillId="0" borderId="0" xfId="0" applyNumberFormat="1" applyFont="1" applyBorder="1" applyAlignment="1">
      <alignment vertical="center" wrapText="1"/>
    </xf>
    <xf numFmtId="0" fontId="8" fillId="0" borderId="1" xfId="14" applyBorder="1"/>
    <xf numFmtId="3" fontId="1" fillId="0" borderId="11" xfId="0" applyNumberFormat="1" applyFont="1" applyBorder="1" applyAlignment="1">
      <alignment vertical="center"/>
    </xf>
    <xf numFmtId="3" fontId="1" fillId="0" borderId="0" xfId="0" applyNumberFormat="1" applyFont="1" applyAlignment="1">
      <alignment horizontal="right"/>
    </xf>
    <xf numFmtId="3" fontId="5" fillId="0" borderId="1" xfId="0" applyNumberFormat="1" applyFont="1" applyBorder="1" applyAlignment="1">
      <alignment horizontal="right"/>
    </xf>
    <xf numFmtId="3" fontId="8" fillId="0" borderId="11" xfId="0" applyNumberFormat="1" applyFont="1" applyBorder="1" applyAlignment="1">
      <alignment vertical="center"/>
    </xf>
    <xf numFmtId="164" fontId="1" fillId="0" borderId="1" xfId="2" applyNumberFormat="1" applyFont="1" applyFill="1" applyBorder="1" applyAlignment="1" applyProtection="1">
      <alignment horizontal="right" vertical="center"/>
    </xf>
    <xf numFmtId="0" fontId="8" fillId="0" borderId="11" xfId="0" applyFont="1" applyBorder="1" applyAlignment="1">
      <alignment vertical="center"/>
    </xf>
    <xf numFmtId="0" fontId="8" fillId="0" borderId="1" xfId="0" applyFont="1" applyBorder="1" applyAlignment="1">
      <alignment horizontal="right" vertical="center"/>
    </xf>
    <xf numFmtId="3" fontId="30" fillId="0" borderId="1" xfId="0" applyNumberFormat="1" applyFont="1" applyBorder="1" applyAlignment="1">
      <alignment horizontal="right" vertical="center"/>
    </xf>
    <xf numFmtId="0" fontId="0" fillId="0" borderId="0" xfId="0" applyAlignment="1">
      <alignment horizontal="left" vertical="center"/>
    </xf>
    <xf numFmtId="0" fontId="8" fillId="0" borderId="1" xfId="0" applyFont="1" applyBorder="1" applyAlignment="1">
      <alignment horizontal="left" vertical="top" wrapText="1"/>
    </xf>
    <xf numFmtId="3" fontId="8" fillId="0" borderId="15" xfId="0" applyNumberFormat="1" applyFont="1" applyBorder="1" applyAlignment="1">
      <alignment horizontal="right" vertical="top" wrapText="1"/>
    </xf>
    <xf numFmtId="0" fontId="8" fillId="0" borderId="15" xfId="0" applyFont="1" applyBorder="1" applyAlignment="1">
      <alignment horizontal="right" vertical="top" wrapText="1"/>
    </xf>
    <xf numFmtId="0" fontId="1" fillId="0" borderId="15" xfId="0" applyFont="1" applyBorder="1" applyAlignment="1">
      <alignment horizontal="right" vertical="center"/>
    </xf>
    <xf numFmtId="3" fontId="1" fillId="0" borderId="15" xfId="0" applyNumberFormat="1" applyFont="1" applyBorder="1" applyAlignment="1">
      <alignment vertical="center"/>
    </xf>
    <xf numFmtId="3" fontId="8" fillId="0" borderId="0" xfId="0" applyNumberFormat="1" applyFont="1" applyAlignment="1">
      <alignment horizontal="right"/>
    </xf>
    <xf numFmtId="0" fontId="8" fillId="0" borderId="0" xfId="0" applyFont="1" applyAlignment="1">
      <alignment horizontal="right"/>
    </xf>
    <xf numFmtId="0" fontId="52" fillId="0" borderId="0" xfId="0" applyFont="1" applyAlignment="1">
      <alignment vertical="center"/>
    </xf>
    <xf numFmtId="2" fontId="1" fillId="0" borderId="15" xfId="0" applyNumberFormat="1" applyFont="1" applyBorder="1" applyAlignment="1">
      <alignment horizontal="right" vertical="center" wrapText="1"/>
    </xf>
    <xf numFmtId="0" fontId="5" fillId="31" borderId="15" xfId="0" applyFont="1" applyFill="1" applyBorder="1" applyAlignment="1">
      <alignment vertical="center"/>
    </xf>
    <xf numFmtId="175" fontId="8" fillId="0" borderId="0" xfId="14" applyNumberFormat="1" applyAlignment="1">
      <alignment horizontal="right" wrapText="1"/>
    </xf>
    <xf numFmtId="0" fontId="8" fillId="0" borderId="11" xfId="0" applyFont="1" applyBorder="1" applyAlignment="1">
      <alignment horizontal="left" wrapText="1"/>
    </xf>
    <xf numFmtId="3" fontId="8" fillId="0" borderId="11" xfId="0" applyNumberFormat="1" applyFont="1" applyBorder="1" applyAlignment="1">
      <alignment wrapText="1"/>
    </xf>
    <xf numFmtId="3" fontId="8" fillId="3" borderId="1" xfId="0" applyNumberFormat="1" applyFont="1" applyFill="1" applyBorder="1" applyAlignment="1">
      <alignment horizontal="right"/>
    </xf>
    <xf numFmtId="3" fontId="8" fillId="3" borderId="15" xfId="0" applyNumberFormat="1" applyFont="1" applyFill="1" applyBorder="1" applyAlignment="1">
      <alignment horizontal="right"/>
    </xf>
    <xf numFmtId="3" fontId="8" fillId="0" borderId="15" xfId="0" applyNumberFormat="1" applyFont="1" applyBorder="1" applyAlignment="1">
      <alignment horizontal="right"/>
    </xf>
    <xf numFmtId="3" fontId="8" fillId="0" borderId="1" xfId="0" applyNumberFormat="1" applyFont="1" applyBorder="1" applyAlignment="1">
      <alignment horizontal="right"/>
    </xf>
    <xf numFmtId="3" fontId="8" fillId="3" borderId="1" xfId="0" applyNumberFormat="1" applyFont="1" applyFill="1" applyBorder="1" applyAlignment="1">
      <alignment horizontal="right" vertical="center"/>
    </xf>
    <xf numFmtId="0" fontId="30" fillId="0" borderId="11" xfId="0" applyFont="1" applyBorder="1" applyAlignment="1">
      <alignment horizontal="left" wrapText="1"/>
    </xf>
    <xf numFmtId="3" fontId="30" fillId="0" borderId="11" xfId="0" applyNumberFormat="1" applyFont="1" applyBorder="1" applyAlignment="1">
      <alignment horizontal="right" wrapText="1"/>
    </xf>
    <xf numFmtId="3" fontId="30" fillId="3" borderId="1" xfId="0" applyNumberFormat="1" applyFont="1" applyFill="1" applyBorder="1" applyAlignment="1">
      <alignment horizontal="right" vertical="center"/>
    </xf>
    <xf numFmtId="3" fontId="30" fillId="0" borderId="15" xfId="0" applyNumberFormat="1" applyFont="1" applyBorder="1" applyAlignment="1">
      <alignment horizontal="right"/>
    </xf>
    <xf numFmtId="3" fontId="30" fillId="0" borderId="1" xfId="0" applyNumberFormat="1" applyFont="1" applyBorder="1" applyAlignment="1">
      <alignment horizontal="right"/>
    </xf>
    <xf numFmtId="0" fontId="43" fillId="0" borderId="0" xfId="0" applyFont="1" applyAlignment="1">
      <alignment horizontal="left" vertical="center"/>
    </xf>
    <xf numFmtId="0" fontId="30" fillId="0" borderId="0" xfId="0" applyFont="1" applyAlignment="1">
      <alignment horizontal="left" vertical="center"/>
    </xf>
    <xf numFmtId="0" fontId="1" fillId="0" borderId="7" xfId="0" applyFont="1" applyBorder="1" applyAlignment="1">
      <alignment horizontal="right"/>
    </xf>
    <xf numFmtId="0" fontId="8" fillId="0" borderId="7" xfId="0" applyFont="1" applyBorder="1" applyAlignment="1">
      <alignment horizontal="right" vertical="center" wrapText="1"/>
    </xf>
    <xf numFmtId="3" fontId="1" fillId="0" borderId="1" xfId="0" applyNumberFormat="1" applyFont="1" applyBorder="1" applyAlignment="1">
      <alignment horizontal="right"/>
    </xf>
    <xf numFmtId="0" fontId="5" fillId="0" borderId="6" xfId="0" applyFont="1" applyBorder="1" applyAlignment="1">
      <alignment horizontal="left" vertical="center" wrapText="1"/>
    </xf>
    <xf numFmtId="0" fontId="1" fillId="0" borderId="15" xfId="0" applyFont="1" applyBorder="1"/>
    <xf numFmtId="3" fontId="1" fillId="0" borderId="15" xfId="0" applyNumberFormat="1" applyFont="1" applyBorder="1"/>
    <xf numFmtId="3" fontId="5" fillId="0" borderId="15" xfId="0" applyNumberFormat="1" applyFont="1" applyBorder="1"/>
    <xf numFmtId="0" fontId="0" fillId="0" borderId="0" xfId="0" applyAlignment="1">
      <alignment horizontal="right"/>
    </xf>
    <xf numFmtId="0" fontId="37" fillId="0" borderId="0" xfId="0" applyFont="1" applyAlignment="1">
      <alignment horizontal="right"/>
    </xf>
    <xf numFmtId="0" fontId="79" fillId="0" borderId="23" xfId="0" applyFont="1" applyBorder="1" applyAlignment="1">
      <alignment horizontal="right"/>
    </xf>
    <xf numFmtId="0" fontId="46" fillId="0" borderId="0" xfId="0" applyFont="1" applyAlignment="1">
      <alignment horizontal="right"/>
    </xf>
    <xf numFmtId="0" fontId="29" fillId="0" borderId="0" xfId="0" applyFont="1" applyAlignment="1">
      <alignment horizontal="right"/>
    </xf>
    <xf numFmtId="0" fontId="35" fillId="28" borderId="0" xfId="0" applyFont="1" applyFill="1" applyAlignment="1">
      <alignment horizontal="right"/>
    </xf>
    <xf numFmtId="0" fontId="30" fillId="31" borderId="17" xfId="0" applyFont="1" applyFill="1" applyBorder="1" applyAlignment="1">
      <alignment horizontal="right"/>
    </xf>
    <xf numFmtId="0" fontId="30" fillId="0" borderId="13" xfId="0" applyFont="1" applyBorder="1" applyAlignment="1">
      <alignment horizontal="right"/>
    </xf>
    <xf numFmtId="0" fontId="8" fillId="0" borderId="11" xfId="0" applyFont="1" applyBorder="1" applyAlignment="1">
      <alignment horizontal="right"/>
    </xf>
    <xf numFmtId="3" fontId="8" fillId="0" borderId="11" xfId="0" applyNumberFormat="1" applyFont="1" applyBorder="1" applyAlignment="1">
      <alignment horizontal="right"/>
    </xf>
    <xf numFmtId="3" fontId="30" fillId="0" borderId="11" xfId="0" applyNumberFormat="1" applyFont="1" applyBorder="1" applyAlignment="1">
      <alignment horizontal="right"/>
    </xf>
    <xf numFmtId="0" fontId="43" fillId="0" borderId="0" xfId="0" applyFont="1" applyAlignment="1">
      <alignment horizontal="left" vertical="top"/>
    </xf>
    <xf numFmtId="3" fontId="30" fillId="0" borderId="0" xfId="0" applyNumberFormat="1" applyFont="1" applyAlignment="1">
      <alignment horizontal="right"/>
    </xf>
    <xf numFmtId="3" fontId="30" fillId="0" borderId="0" xfId="0" applyNumberFormat="1" applyFont="1"/>
    <xf numFmtId="3" fontId="5" fillId="0" borderId="0" xfId="0" applyNumberFormat="1" applyFont="1"/>
    <xf numFmtId="0" fontId="99" fillId="0" borderId="0" xfId="0" applyFont="1"/>
    <xf numFmtId="0" fontId="99" fillId="0" borderId="0" xfId="0" applyFont="1" applyAlignment="1">
      <alignment horizontal="right"/>
    </xf>
    <xf numFmtId="0" fontId="30" fillId="31" borderId="1" xfId="0" applyFont="1" applyFill="1" applyBorder="1"/>
    <xf numFmtId="0" fontId="30" fillId="31" borderId="1" xfId="0" applyFont="1" applyFill="1" applyBorder="1" applyAlignment="1">
      <alignment horizontal="right"/>
    </xf>
    <xf numFmtId="0" fontId="8" fillId="0" borderId="1" xfId="0" applyFont="1" applyBorder="1" applyAlignment="1">
      <alignment horizontal="left" wrapText="1"/>
    </xf>
    <xf numFmtId="3" fontId="8" fillId="0" borderId="15" xfId="0" applyNumberFormat="1" applyFont="1" applyBorder="1" applyAlignment="1">
      <alignment horizontal="right" vertical="center"/>
    </xf>
    <xf numFmtId="0" fontId="8" fillId="0" borderId="1" xfId="0" applyFont="1" applyBorder="1" applyAlignment="1">
      <alignment horizontal="left"/>
    </xf>
    <xf numFmtId="0" fontId="8" fillId="0" borderId="1" xfId="0" applyFont="1" applyBorder="1" applyAlignment="1">
      <alignment horizontal="right"/>
    </xf>
    <xf numFmtId="3" fontId="30" fillId="0" borderId="15" xfId="0" applyNumberFormat="1" applyFont="1" applyBorder="1" applyAlignment="1">
      <alignment horizontal="right" vertical="center"/>
    </xf>
    <xf numFmtId="3" fontId="30" fillId="0" borderId="0" xfId="0" applyNumberFormat="1" applyFont="1" applyAlignment="1">
      <alignment horizontal="right" vertical="center"/>
    </xf>
    <xf numFmtId="3" fontId="30" fillId="0" borderId="0" xfId="0" applyNumberFormat="1" applyFont="1" applyAlignment="1">
      <alignment horizontal="right" vertical="center" wrapText="1"/>
    </xf>
    <xf numFmtId="3" fontId="5" fillId="0" borderId="0" xfId="0" applyNumberFormat="1" applyFont="1" applyAlignment="1">
      <alignment horizontal="right" vertical="center"/>
    </xf>
    <xf numFmtId="0" fontId="9" fillId="0" borderId="0" xfId="0" applyFont="1" applyAlignment="1">
      <alignment horizontal="right" vertical="center"/>
    </xf>
    <xf numFmtId="3" fontId="9" fillId="0" borderId="0" xfId="0" applyNumberFormat="1" applyFont="1" applyAlignment="1">
      <alignment horizontal="right" vertical="center"/>
    </xf>
    <xf numFmtId="3" fontId="6" fillId="31" borderId="11" xfId="0" applyNumberFormat="1" applyFont="1" applyFill="1" applyBorder="1" applyAlignment="1">
      <alignment vertical="center"/>
    </xf>
    <xf numFmtId="3" fontId="6" fillId="31" borderId="11" xfId="0" applyNumberFormat="1" applyFont="1" applyFill="1" applyBorder="1" applyAlignment="1">
      <alignment horizontal="right" vertical="center"/>
    </xf>
    <xf numFmtId="3" fontId="6" fillId="31" borderId="17" xfId="0" applyNumberFormat="1" applyFont="1" applyFill="1" applyBorder="1" applyAlignment="1">
      <alignment horizontal="right" vertical="center"/>
    </xf>
    <xf numFmtId="0" fontId="9" fillId="31" borderId="15" xfId="0" applyFont="1" applyFill="1" applyBorder="1" applyAlignment="1">
      <alignment horizontal="right" vertical="center"/>
    </xf>
    <xf numFmtId="3" fontId="9" fillId="31" borderId="7" xfId="0" applyNumberFormat="1" applyFont="1" applyFill="1" applyBorder="1" applyAlignment="1">
      <alignment horizontal="right" vertical="center"/>
    </xf>
    <xf numFmtId="3" fontId="9" fillId="28" borderId="0" xfId="0" applyNumberFormat="1" applyFont="1" applyFill="1" applyAlignment="1">
      <alignment horizontal="right" vertical="center"/>
    </xf>
    <xf numFmtId="0" fontId="9" fillId="36" borderId="1" xfId="0" applyFont="1" applyFill="1" applyBorder="1" applyAlignment="1">
      <alignment vertical="center"/>
    </xf>
    <xf numFmtId="0" fontId="9" fillId="36" borderId="1" xfId="0" applyFont="1" applyFill="1" applyBorder="1" applyAlignment="1">
      <alignment horizontal="right" vertical="center"/>
    </xf>
    <xf numFmtId="0" fontId="9" fillId="36" borderId="1" xfId="0" applyFont="1" applyFill="1" applyBorder="1" applyAlignment="1">
      <alignment horizontal="right" vertical="center" wrapText="1"/>
    </xf>
    <xf numFmtId="49" fontId="9" fillId="31" borderId="17" xfId="0" applyNumberFormat="1" applyFont="1" applyFill="1" applyBorder="1" applyAlignment="1">
      <alignment horizontal="right" vertical="center"/>
    </xf>
    <xf numFmtId="0" fontId="8" fillId="0" borderId="0" xfId="0" applyFont="1" applyAlignment="1">
      <alignment horizontal="left"/>
    </xf>
    <xf numFmtId="0" fontId="30" fillId="0" borderId="0" xfId="0" applyFont="1" applyAlignment="1">
      <alignment horizontal="right" vertical="center"/>
    </xf>
    <xf numFmtId="0" fontId="30" fillId="31" borderId="15" xfId="0" applyFont="1" applyFill="1" applyBorder="1" applyAlignment="1">
      <alignment horizontal="right" vertical="center"/>
    </xf>
    <xf numFmtId="0" fontId="8" fillId="0" borderId="6" xfId="0" applyFont="1" applyBorder="1" applyAlignment="1">
      <alignment vertical="center"/>
    </xf>
    <xf numFmtId="0" fontId="8" fillId="0" borderId="6" xfId="0" applyFont="1" applyBorder="1"/>
    <xf numFmtId="0" fontId="8" fillId="0" borderId="25" xfId="0" applyFont="1" applyBorder="1" applyAlignment="1">
      <alignment vertical="center"/>
    </xf>
    <xf numFmtId="0" fontId="8" fillId="0" borderId="7" xfId="0" applyFont="1" applyBorder="1" applyAlignment="1">
      <alignment vertical="center"/>
    </xf>
    <xf numFmtId="0" fontId="30" fillId="0" borderId="1" xfId="0" applyFont="1" applyBorder="1"/>
    <xf numFmtId="0" fontId="30" fillId="0" borderId="15" xfId="0" applyFont="1" applyBorder="1"/>
    <xf numFmtId="0" fontId="30" fillId="0" borderId="11" xfId="0" applyFont="1" applyBorder="1" applyAlignment="1">
      <alignment horizontal="right"/>
    </xf>
    <xf numFmtId="0" fontId="43" fillId="0" borderId="0" xfId="0" applyFont="1"/>
    <xf numFmtId="3" fontId="100" fillId="0" borderId="0" xfId="0" applyNumberFormat="1" applyFont="1"/>
    <xf numFmtId="0" fontId="100" fillId="0" borderId="0" xfId="0" applyFont="1"/>
    <xf numFmtId="0" fontId="30" fillId="30" borderId="1" xfId="0" applyFont="1" applyFill="1" applyBorder="1" applyAlignment="1">
      <alignment horizontal="center" vertical="center" wrapText="1"/>
    </xf>
    <xf numFmtId="0" fontId="30" fillId="0" borderId="1" xfId="0" applyFont="1" applyBorder="1" applyAlignment="1">
      <alignment horizontal="right" vertical="center"/>
    </xf>
    <xf numFmtId="0" fontId="41" fillId="0" borderId="0" xfId="0" applyFont="1" applyAlignment="1">
      <alignment horizontal="right"/>
    </xf>
    <xf numFmtId="0" fontId="41" fillId="31" borderId="1" xfId="0" applyFont="1" applyFill="1" applyBorder="1"/>
    <xf numFmtId="177" fontId="8" fillId="0" borderId="1" xfId="0" applyNumberFormat="1" applyFont="1" applyBorder="1" applyAlignment="1">
      <alignment horizontal="right"/>
    </xf>
    <xf numFmtId="177" fontId="8" fillId="0" borderId="1" xfId="227" applyNumberFormat="1" applyFont="1" applyFill="1" applyBorder="1" applyProtection="1"/>
    <xf numFmtId="9" fontId="8" fillId="0" borderId="1" xfId="227" applyFont="1" applyFill="1" applyBorder="1" applyProtection="1"/>
    <xf numFmtId="9" fontId="8" fillId="0" borderId="1" xfId="0" applyNumberFormat="1" applyFont="1" applyBorder="1"/>
    <xf numFmtId="0" fontId="43" fillId="0" borderId="0" xfId="0" applyFont="1" applyAlignment="1">
      <alignment horizontal="right"/>
    </xf>
    <xf numFmtId="9" fontId="8" fillId="0" borderId="0" xfId="0" applyNumberFormat="1" applyFont="1"/>
    <xf numFmtId="0" fontId="30" fillId="30" borderId="1" xfId="0" applyFont="1" applyFill="1" applyBorder="1" applyAlignment="1">
      <alignment horizontal="right" vertical="center" wrapText="1"/>
    </xf>
    <xf numFmtId="177" fontId="8" fillId="0" borderId="1" xfId="0" applyNumberFormat="1" applyFont="1" applyBorder="1" applyAlignment="1">
      <alignment horizontal="right" vertical="center" wrapText="1"/>
    </xf>
    <xf numFmtId="49" fontId="45" fillId="0" borderId="12" xfId="0" applyNumberFormat="1" applyFont="1" applyBorder="1" applyAlignment="1">
      <alignment horizontal="left" vertical="center"/>
    </xf>
    <xf numFmtId="49" fontId="43" fillId="0" borderId="12" xfId="0" applyNumberFormat="1" applyFont="1" applyBorder="1" applyAlignment="1">
      <alignment horizontal="left" vertical="center"/>
    </xf>
    <xf numFmtId="0" fontId="35" fillId="0" borderId="0" xfId="0" applyFont="1" applyAlignment="1">
      <alignment horizontal="left" vertical="top"/>
    </xf>
    <xf numFmtId="0" fontId="0" fillId="0" borderId="0" xfId="0" applyAlignment="1">
      <alignment horizontal="left"/>
    </xf>
    <xf numFmtId="0" fontId="30" fillId="35" borderId="1" xfId="0" applyFont="1" applyFill="1" applyBorder="1" applyAlignment="1">
      <alignment horizontal="right" vertical="center" wrapText="1"/>
    </xf>
    <xf numFmtId="6" fontId="8" fillId="0" borderId="1" xfId="0" applyNumberFormat="1" applyFont="1" applyBorder="1" applyAlignment="1">
      <alignment vertical="center"/>
    </xf>
    <xf numFmtId="0" fontId="30" fillId="31" borderId="25" xfId="0" applyFont="1" applyFill="1" applyBorder="1" applyAlignment="1">
      <alignment horizontal="center" vertical="center" wrapText="1"/>
    </xf>
    <xf numFmtId="0" fontId="30" fillId="31" borderId="6" xfId="0" applyFont="1" applyFill="1" applyBorder="1" applyAlignment="1">
      <alignment horizontal="center" vertical="center" wrapText="1"/>
    </xf>
    <xf numFmtId="0" fontId="30" fillId="0" borderId="1" xfId="0" applyFont="1" applyBorder="1" applyAlignment="1">
      <alignment vertical="center" wrapText="1"/>
    </xf>
    <xf numFmtId="0" fontId="30" fillId="0" borderId="0" xfId="0" applyFont="1" applyAlignment="1">
      <alignment vertical="center"/>
    </xf>
    <xf numFmtId="0" fontId="101" fillId="0" borderId="0" xfId="0" applyFont="1"/>
    <xf numFmtId="0" fontId="9" fillId="30" borderId="1" xfId="0" applyFont="1" applyFill="1" applyBorder="1" applyAlignment="1">
      <alignment horizontal="center" vertical="center" wrapText="1"/>
    </xf>
    <xf numFmtId="0" fontId="1" fillId="3" borderId="1" xfId="0" applyFont="1" applyFill="1" applyBorder="1" applyAlignment="1">
      <alignment vertical="center" wrapText="1"/>
    </xf>
    <xf numFmtId="0" fontId="5" fillId="3" borderId="1" xfId="0" applyFont="1" applyFill="1" applyBorder="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right" vertical="center" wrapText="1"/>
    </xf>
    <xf numFmtId="0" fontId="9" fillId="30" borderId="1" xfId="0" applyFont="1" applyFill="1" applyBorder="1" applyAlignment="1">
      <alignment vertical="center" wrapText="1"/>
    </xf>
    <xf numFmtId="0" fontId="101" fillId="0" borderId="0" xfId="0" applyFont="1" applyAlignment="1">
      <alignment vertical="center" wrapText="1"/>
    </xf>
    <xf numFmtId="0" fontId="6" fillId="3" borderId="1" xfId="0" applyFont="1" applyFill="1" applyBorder="1" applyAlignment="1">
      <alignment vertical="center" wrapText="1"/>
    </xf>
    <xf numFmtId="0" fontId="6" fillId="3" borderId="0" xfId="0" applyFont="1" applyFill="1" applyAlignment="1">
      <alignment horizontal="right" vertical="center" wrapText="1"/>
    </xf>
    <xf numFmtId="0" fontId="35" fillId="0" borderId="0" xfId="0" applyFont="1" applyAlignment="1">
      <alignment horizontal="right" vertical="center" wrapText="1"/>
    </xf>
    <xf numFmtId="0" fontId="6" fillId="3" borderId="0" xfId="0" applyFont="1" applyFill="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xf>
    <xf numFmtId="0" fontId="30" fillId="30" borderId="6" xfId="0" applyFont="1" applyFill="1" applyBorder="1" applyAlignment="1">
      <alignment horizontal="right" vertical="center" wrapText="1"/>
    </xf>
    <xf numFmtId="9" fontId="8" fillId="0" borderId="11" xfId="0" applyNumberFormat="1" applyFont="1" applyBorder="1" applyAlignment="1">
      <alignment horizontal="right" vertical="center" wrapText="1"/>
    </xf>
    <xf numFmtId="0" fontId="43" fillId="0" borderId="0" xfId="0" applyFont="1" applyAlignment="1">
      <alignment horizontal="right" vertical="center"/>
    </xf>
    <xf numFmtId="0" fontId="30" fillId="0" borderId="6" xfId="0" applyFont="1" applyBorder="1" applyAlignment="1">
      <alignment horizontal="right" vertical="center" wrapText="1"/>
    </xf>
    <xf numFmtId="0" fontId="45" fillId="0" borderId="12" xfId="0" applyFont="1" applyBorder="1" applyAlignment="1">
      <alignment vertical="center"/>
    </xf>
    <xf numFmtId="0" fontId="9" fillId="30" borderId="11" xfId="0" applyFont="1" applyFill="1" applyBorder="1" applyAlignment="1">
      <alignment vertical="center" wrapText="1"/>
    </xf>
    <xf numFmtId="0" fontId="9" fillId="30" borderId="17" xfId="0" applyFont="1" applyFill="1" applyBorder="1" applyAlignment="1">
      <alignment vertical="center" wrapText="1"/>
    </xf>
    <xf numFmtId="0" fontId="9" fillId="30" borderId="15" xfId="0" applyFont="1" applyFill="1" applyBorder="1" applyAlignment="1">
      <alignment vertical="center" wrapText="1"/>
    </xf>
    <xf numFmtId="49" fontId="8" fillId="0" borderId="1" xfId="0" applyNumberFormat="1" applyFont="1" applyBorder="1" applyAlignment="1">
      <alignment horizontal="right" vertical="center" wrapText="1"/>
    </xf>
    <xf numFmtId="0" fontId="30" fillId="30" borderId="17" xfId="0" applyFont="1" applyFill="1" applyBorder="1" applyAlignment="1">
      <alignment vertical="center" wrapText="1"/>
    </xf>
    <xf numFmtId="0" fontId="30" fillId="30" borderId="15" xfId="0" applyFont="1" applyFill="1" applyBorder="1" applyAlignment="1">
      <alignment vertical="center" wrapText="1"/>
    </xf>
    <xf numFmtId="20" fontId="1" fillId="0" borderId="0" xfId="0" applyNumberFormat="1" applyFont="1" applyAlignment="1">
      <alignment horizontal="right" vertical="center" wrapText="1"/>
    </xf>
    <xf numFmtId="49" fontId="1" fillId="0" borderId="0" xfId="0" applyNumberFormat="1" applyFont="1" applyAlignment="1">
      <alignment horizontal="right" vertical="center" wrapText="1"/>
    </xf>
    <xf numFmtId="0" fontId="30" fillId="37" borderId="6" xfId="0" applyFont="1" applyFill="1" applyBorder="1" applyAlignment="1">
      <alignment vertical="center" wrapText="1"/>
    </xf>
    <xf numFmtId="0" fontId="30" fillId="0" borderId="0" xfId="0" applyFont="1" applyAlignment="1">
      <alignment horizontal="left" wrapText="1"/>
    </xf>
    <xf numFmtId="0" fontId="30" fillId="37" borderId="7" xfId="0" applyFont="1" applyFill="1" applyBorder="1" applyAlignment="1">
      <alignment vertical="center" wrapText="1"/>
    </xf>
    <xf numFmtId="0" fontId="30" fillId="30" borderId="15" xfId="0" applyFont="1" applyFill="1" applyBorder="1" applyAlignment="1">
      <alignment horizontal="right" vertical="center" wrapText="1"/>
    </xf>
    <xf numFmtId="0" fontId="8" fillId="0" borderId="7" xfId="0" applyFont="1" applyBorder="1" applyAlignment="1">
      <alignment vertical="center" wrapText="1"/>
    </xf>
    <xf numFmtId="49" fontId="43" fillId="0" borderId="0" xfId="0" applyNumberFormat="1" applyFont="1" applyAlignment="1">
      <alignment horizontal="right" vertical="center" wrapText="1"/>
    </xf>
    <xf numFmtId="0" fontId="102" fillId="0" borderId="0" xfId="0" applyFont="1"/>
    <xf numFmtId="0" fontId="5" fillId="35" borderId="1" xfId="0" applyFont="1" applyFill="1" applyBorder="1" applyAlignment="1">
      <alignment horizontal="left" wrapText="1"/>
    </xf>
    <xf numFmtId="0" fontId="35" fillId="0" borderId="25" xfId="0" applyFont="1" applyBorder="1" applyAlignment="1">
      <alignment vertical="center"/>
    </xf>
    <xf numFmtId="0" fontId="102" fillId="0" borderId="0" xfId="0" applyFont="1" applyAlignment="1">
      <alignment horizontal="right"/>
    </xf>
    <xf numFmtId="0" fontId="103" fillId="0" borderId="0" xfId="0" applyFont="1"/>
    <xf numFmtId="0" fontId="103" fillId="0" borderId="0" xfId="0" applyFont="1" applyAlignment="1">
      <alignment horizontal="right"/>
    </xf>
    <xf numFmtId="0" fontId="6" fillId="0" borderId="11" xfId="0" applyFont="1" applyBorder="1" applyAlignment="1">
      <alignment vertical="center"/>
    </xf>
    <xf numFmtId="6" fontId="6" fillId="0" borderId="15" xfId="0" applyNumberFormat="1" applyFont="1" applyBorder="1" applyAlignment="1">
      <alignment horizontal="right" vertical="center" wrapText="1"/>
    </xf>
    <xf numFmtId="174" fontId="6" fillId="0" borderId="26" xfId="0" applyNumberFormat="1" applyFont="1" applyBorder="1" applyAlignment="1">
      <alignment horizontal="right" vertical="center" wrapText="1"/>
    </xf>
    <xf numFmtId="6" fontId="9" fillId="0" borderId="7" xfId="0" applyNumberFormat="1" applyFont="1" applyBorder="1" applyAlignment="1">
      <alignment horizontal="right" vertical="center"/>
    </xf>
    <xf numFmtId="0" fontId="5" fillId="31" borderId="13" xfId="0" applyFont="1" applyFill="1" applyBorder="1" applyAlignment="1">
      <alignment horizontal="right" vertical="center"/>
    </xf>
    <xf numFmtId="9" fontId="1" fillId="0" borderId="15" xfId="0" applyNumberFormat="1" applyFont="1" applyBorder="1" applyAlignment="1">
      <alignment horizontal="right" vertical="center" wrapText="1"/>
    </xf>
    <xf numFmtId="9" fontId="5" fillId="0" borderId="19" xfId="0" applyNumberFormat="1" applyFont="1" applyFill="1" applyBorder="1" applyAlignment="1">
      <alignment horizontal="right" vertical="center"/>
    </xf>
    <xf numFmtId="9" fontId="5" fillId="0" borderId="0" xfId="0" applyNumberFormat="1" applyFont="1" applyBorder="1" applyAlignment="1">
      <alignment horizontal="right" vertical="center" wrapText="1"/>
    </xf>
    <xf numFmtId="0" fontId="5" fillId="31" borderId="16" xfId="0" applyFont="1" applyFill="1" applyBorder="1" applyAlignment="1">
      <alignment horizontal="right" vertical="center"/>
    </xf>
    <xf numFmtId="0" fontId="4" fillId="0" borderId="1" xfId="0" applyFont="1" applyBorder="1" applyAlignment="1">
      <alignment horizontal="right" vertical="center"/>
    </xf>
    <xf numFmtId="0" fontId="2" fillId="0" borderId="1" xfId="0" applyFont="1" applyBorder="1" applyAlignment="1">
      <alignment horizontal="right" vertical="center"/>
    </xf>
    <xf numFmtId="0" fontId="35" fillId="0" borderId="0" xfId="0" applyFont="1" applyAlignment="1">
      <alignment horizontal="left" vertical="center"/>
    </xf>
    <xf numFmtId="0" fontId="35" fillId="0" borderId="0" xfId="0" applyFont="1" applyBorder="1" applyAlignment="1">
      <alignment horizontal="left" vertical="center" wrapText="1"/>
    </xf>
    <xf numFmtId="0" fontId="45" fillId="0" borderId="0" xfId="0" applyFont="1" applyAlignment="1">
      <alignment horizontal="left" vertical="center" wrapText="1"/>
    </xf>
    <xf numFmtId="0" fontId="5" fillId="31"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35" borderId="1" xfId="0" applyFont="1" applyFill="1" applyBorder="1" applyAlignment="1">
      <alignment horizontal="center" vertical="center" wrapText="1"/>
    </xf>
    <xf numFmtId="0" fontId="9" fillId="31" borderId="17" xfId="0" applyFont="1" applyFill="1" applyBorder="1" applyAlignment="1">
      <alignment vertical="center"/>
    </xf>
    <xf numFmtId="0" fontId="9" fillId="31" borderId="15" xfId="0" applyFont="1" applyFill="1" applyBorder="1" applyAlignment="1">
      <alignment vertical="center"/>
    </xf>
    <xf numFmtId="3" fontId="30" fillId="0" borderId="0" xfId="0" applyNumberFormat="1" applyFont="1" applyAlignment="1">
      <alignment vertical="center"/>
    </xf>
    <xf numFmtId="0" fontId="3" fillId="31" borderId="0" xfId="0" applyFont="1" applyFill="1" applyAlignment="1">
      <alignment horizontal="right"/>
    </xf>
    <xf numFmtId="3" fontId="9" fillId="31" borderId="11" xfId="0" applyNumberFormat="1" applyFont="1" applyFill="1" applyBorder="1" applyAlignment="1">
      <alignment horizontal="right" vertical="center"/>
    </xf>
    <xf numFmtId="0" fontId="104" fillId="0" borderId="0" xfId="0" applyFont="1"/>
    <xf numFmtId="0" fontId="104" fillId="0" borderId="25" xfId="0" applyFont="1" applyBorder="1"/>
    <xf numFmtId="3" fontId="6" fillId="0" borderId="11" xfId="0" applyNumberFormat="1" applyFont="1" applyBorder="1" applyAlignment="1">
      <alignment horizontal="right" vertical="center"/>
    </xf>
    <xf numFmtId="3" fontId="9" fillId="0" borderId="11" xfId="0" applyNumberFormat="1" applyFont="1" applyBorder="1" applyAlignment="1">
      <alignment horizontal="right" vertical="center"/>
    </xf>
    <xf numFmtId="0" fontId="88" fillId="0" borderId="0" xfId="0" applyFont="1" applyFill="1"/>
    <xf numFmtId="0" fontId="1" fillId="0" borderId="1" xfId="0" applyFont="1" applyFill="1" applyBorder="1" applyAlignment="1">
      <alignment vertical="center" wrapText="1"/>
    </xf>
    <xf numFmtId="0" fontId="1" fillId="0" borderId="1" xfId="0" applyFont="1" applyFill="1" applyBorder="1" applyAlignment="1">
      <alignment horizontal="right" vertical="center" wrapText="1"/>
    </xf>
    <xf numFmtId="0" fontId="58" fillId="0" borderId="11" xfId="0" applyFont="1" applyBorder="1" applyAlignment="1">
      <alignment horizontal="right" vertical="center" wrapText="1"/>
    </xf>
    <xf numFmtId="0" fontId="5" fillId="31" borderId="1" xfId="0" applyFont="1" applyFill="1" applyBorder="1" applyAlignment="1">
      <alignment horizontal="center" wrapText="1"/>
    </xf>
    <xf numFmtId="0" fontId="1" fillId="0" borderId="25" xfId="0" applyFont="1" applyBorder="1" applyAlignment="1">
      <alignment horizontal="left" vertical="center" wrapText="1"/>
    </xf>
    <xf numFmtId="0" fontId="1" fillId="28" borderId="1" xfId="229" applyFont="1" applyFill="1" applyBorder="1" applyAlignment="1">
      <alignment horizontal="left" vertical="center" wrapText="1"/>
    </xf>
    <xf numFmtId="0" fontId="5" fillId="0" borderId="0" xfId="229" applyFont="1" applyFill="1" applyBorder="1" applyAlignment="1">
      <alignment wrapText="1"/>
    </xf>
    <xf numFmtId="0" fontId="5" fillId="0" borderId="20" xfId="229" applyFont="1" applyFill="1" applyBorder="1" applyAlignment="1">
      <alignment wrapText="1"/>
    </xf>
    <xf numFmtId="0" fontId="5" fillId="0" borderId="0" xfId="229" applyFont="1" applyFill="1" applyBorder="1" applyAlignment="1">
      <alignment vertical="center" wrapText="1"/>
    </xf>
    <xf numFmtId="0" fontId="5" fillId="0" borderId="15" xfId="229" applyFont="1" applyFill="1" applyBorder="1" applyAlignment="1">
      <alignment vertical="center" wrapText="1"/>
    </xf>
    <xf numFmtId="0" fontId="1" fillId="28" borderId="0" xfId="229" applyFont="1" applyFill="1" applyBorder="1" applyAlignment="1">
      <alignment horizontal="left" vertical="center" wrapText="1"/>
    </xf>
    <xf numFmtId="49" fontId="1" fillId="28" borderId="0" xfId="229" applyNumberFormat="1" applyFont="1" applyFill="1" applyBorder="1" applyAlignment="1">
      <alignment horizontal="left" vertical="center" wrapText="1"/>
    </xf>
    <xf numFmtId="0" fontId="35" fillId="28" borderId="0" xfId="229" applyFont="1" applyFill="1" applyBorder="1" applyAlignment="1">
      <alignment horizontal="left" vertical="center"/>
    </xf>
    <xf numFmtId="0" fontId="5" fillId="31" borderId="1" xfId="230" applyFont="1" applyFill="1" applyBorder="1" applyAlignment="1">
      <alignment vertical="center" wrapText="1"/>
    </xf>
    <xf numFmtId="43" fontId="5" fillId="0" borderId="1" xfId="2" applyFont="1" applyBorder="1" applyAlignment="1">
      <alignment horizontal="right" vertical="center"/>
    </xf>
    <xf numFmtId="0" fontId="9" fillId="0" borderId="0" xfId="0" applyFont="1" applyFill="1" applyAlignment="1">
      <alignment vertical="center"/>
    </xf>
    <xf numFmtId="0" fontId="65" fillId="0" borderId="0" xfId="0" applyFont="1" applyFill="1"/>
    <xf numFmtId="0" fontId="8" fillId="0" borderId="1" xfId="0" applyFont="1" applyFill="1" applyBorder="1" applyAlignment="1">
      <alignment wrapText="1"/>
    </xf>
    <xf numFmtId="2" fontId="8" fillId="0" borderId="1" xfId="0" applyNumberFormat="1" applyFont="1" applyFill="1" applyBorder="1" applyAlignment="1">
      <alignment vertical="center"/>
    </xf>
    <xf numFmtId="0" fontId="8" fillId="0" borderId="1" xfId="0" applyFont="1" applyFill="1" applyBorder="1" applyAlignment="1">
      <alignment vertical="center"/>
    </xf>
    <xf numFmtId="0" fontId="85" fillId="0" borderId="0" xfId="0" applyFont="1" applyBorder="1" applyAlignment="1">
      <alignment vertical="center" wrapText="1"/>
    </xf>
    <xf numFmtId="0" fontId="85" fillId="0" borderId="0" xfId="0" applyFont="1" applyBorder="1"/>
    <xf numFmtId="164" fontId="1" fillId="0" borderId="1" xfId="0" applyNumberFormat="1" applyFont="1" applyBorder="1" applyAlignment="1">
      <alignment vertical="top" wrapText="1"/>
    </xf>
    <xf numFmtId="164" fontId="5" fillId="0" borderId="1" xfId="0" applyNumberFormat="1" applyFont="1" applyBorder="1" applyAlignment="1">
      <alignment vertical="top" wrapText="1"/>
    </xf>
    <xf numFmtId="164" fontId="1" fillId="0" borderId="1" xfId="0" applyNumberFormat="1" applyFont="1" applyBorder="1" applyAlignment="1">
      <alignment wrapText="1"/>
    </xf>
    <xf numFmtId="164" fontId="1" fillId="0" borderId="1" xfId="0" applyNumberFormat="1" applyFont="1" applyBorder="1"/>
    <xf numFmtId="164" fontId="5" fillId="0" borderId="1" xfId="0" applyNumberFormat="1" applyFont="1" applyBorder="1" applyAlignment="1">
      <alignment wrapText="1"/>
    </xf>
    <xf numFmtId="164" fontId="5" fillId="0" borderId="1" xfId="0" applyNumberFormat="1" applyFont="1" applyBorder="1"/>
    <xf numFmtId="164" fontId="1" fillId="0" borderId="1" xfId="2" applyNumberFormat="1" applyFont="1" applyBorder="1"/>
    <xf numFmtId="164" fontId="1" fillId="0" borderId="1" xfId="2" applyNumberFormat="1" applyFont="1" applyBorder="1" applyAlignment="1">
      <alignment vertical="top" wrapText="1"/>
    </xf>
    <xf numFmtId="0" fontId="5" fillId="35" borderId="1" xfId="0" applyFont="1" applyFill="1" applyBorder="1" applyAlignment="1">
      <alignment horizontal="left" vertical="center" wrapText="1"/>
    </xf>
    <xf numFmtId="1" fontId="5" fillId="0" borderId="1" xfId="228" applyNumberFormat="1" applyFont="1" applyBorder="1"/>
    <xf numFmtId="0" fontId="5" fillId="0" borderId="11" xfId="0" applyFont="1" applyBorder="1" applyAlignment="1"/>
    <xf numFmtId="0" fontId="5" fillId="0" borderId="17" xfId="0" applyFont="1" applyBorder="1" applyAlignment="1"/>
    <xf numFmtId="0" fontId="5" fillId="0" borderId="15" xfId="0" applyFont="1" applyBorder="1" applyAlignment="1"/>
    <xf numFmtId="41" fontId="1" fillId="0" borderId="6" xfId="0" applyNumberFormat="1" applyFont="1" applyBorder="1" applyAlignment="1">
      <alignment vertical="center"/>
    </xf>
    <xf numFmtId="41" fontId="1" fillId="0" borderId="7" xfId="0" applyNumberFormat="1" applyFont="1" applyBorder="1" applyAlignment="1">
      <alignment vertical="center"/>
    </xf>
    <xf numFmtId="0" fontId="1" fillId="0" borderId="11" xfId="0" applyFont="1" applyBorder="1" applyAlignment="1"/>
    <xf numFmtId="0" fontId="1" fillId="0" borderId="17" xfId="0" applyFont="1" applyBorder="1" applyAlignment="1"/>
    <xf numFmtId="41" fontId="5" fillId="0" borderId="7" xfId="0" applyNumberFormat="1" applyFont="1" applyBorder="1" applyAlignment="1">
      <alignment vertical="center"/>
    </xf>
    <xf numFmtId="41" fontId="5" fillId="0" borderId="6" xfId="0" applyNumberFormat="1" applyFont="1" applyBorder="1" applyAlignment="1">
      <alignment vertical="center"/>
    </xf>
    <xf numFmtId="0" fontId="1" fillId="0" borderId="1" xfId="0" applyFont="1" applyFill="1" applyBorder="1" applyAlignment="1">
      <alignment horizontal="center" vertical="center"/>
    </xf>
    <xf numFmtId="0" fontId="88"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wrapText="1"/>
    </xf>
    <xf numFmtId="0" fontId="1" fillId="0" borderId="6"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12" xfId="0" applyFont="1" applyFill="1" applyBorder="1" applyAlignment="1">
      <alignment horizontal="center" vertical="center"/>
    </xf>
    <xf numFmtId="0" fontId="36" fillId="0" borderId="0" xfId="0" applyFont="1" applyFill="1"/>
    <xf numFmtId="0" fontId="88" fillId="0" borderId="1" xfId="0" applyFont="1" applyFill="1" applyBorder="1"/>
    <xf numFmtId="43" fontId="1" fillId="0" borderId="0" xfId="0" applyNumberFormat="1" applyFont="1" applyBorder="1" applyAlignment="1">
      <alignment vertical="top"/>
    </xf>
    <xf numFmtId="2" fontId="1"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8" fillId="0" borderId="0" xfId="0" applyFont="1" applyFill="1" applyBorder="1" applyAlignment="1">
      <alignment vertical="center"/>
    </xf>
    <xf numFmtId="2" fontId="8" fillId="0" borderId="0" xfId="0" applyNumberFormat="1" applyFont="1" applyFill="1" applyBorder="1" applyAlignment="1">
      <alignment vertical="center"/>
    </xf>
    <xf numFmtId="0" fontId="30" fillId="31" borderId="1" xfId="0" applyFont="1" applyFill="1" applyBorder="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center"/>
    </xf>
    <xf numFmtId="0" fontId="43" fillId="0" borderId="0" xfId="0" applyFont="1" applyAlignment="1">
      <alignment horizontal="left" vertical="center" wrapText="1"/>
    </xf>
    <xf numFmtId="0" fontId="30" fillId="32" borderId="1" xfId="0" applyFont="1" applyFill="1" applyBorder="1" applyAlignment="1">
      <alignment horizontal="center" vertical="center" wrapText="1"/>
    </xf>
    <xf numFmtId="0" fontId="30" fillId="32" borderId="6" xfId="0" applyFont="1" applyFill="1" applyBorder="1" applyAlignment="1">
      <alignment horizontal="center" vertical="center" wrapText="1"/>
    </xf>
    <xf numFmtId="0" fontId="76" fillId="33" borderId="0" xfId="0" applyFont="1" applyFill="1" applyAlignment="1">
      <alignment horizontal="left" vertical="center" wrapText="1"/>
    </xf>
    <xf numFmtId="0" fontId="1" fillId="0" borderId="11" xfId="0" applyFont="1" applyBorder="1" applyAlignment="1">
      <alignment vertical="center"/>
    </xf>
    <xf numFmtId="0" fontId="30" fillId="0" borderId="11" xfId="0" applyFont="1" applyBorder="1" applyAlignment="1">
      <alignment horizontal="right" vertical="center"/>
    </xf>
    <xf numFmtId="0" fontId="30" fillId="0" borderId="0" xfId="0" applyFont="1" applyAlignment="1">
      <alignment vertical="center"/>
    </xf>
    <xf numFmtId="0" fontId="5" fillId="31" borderId="1" xfId="0" applyFont="1" applyFill="1" applyBorder="1" applyAlignment="1">
      <alignment horizontal="center" vertical="center" wrapText="1"/>
    </xf>
    <xf numFmtId="0" fontId="35" fillId="0" borderId="0" xfId="0" applyFont="1" applyAlignment="1">
      <alignment horizontal="left" vertical="center" wrapText="1"/>
    </xf>
    <xf numFmtId="0" fontId="35" fillId="0" borderId="0" xfId="0" applyFont="1" applyAlignment="1">
      <alignment horizontal="left" wrapText="1"/>
    </xf>
    <xf numFmtId="0" fontId="43" fillId="0" borderId="0" xfId="0" applyFont="1" applyAlignment="1">
      <alignment horizontal="left" vertical="center" wrapText="1"/>
    </xf>
    <xf numFmtId="0" fontId="45" fillId="0" borderId="0" xfId="0" applyFont="1" applyAlignment="1">
      <alignment horizontal="left" vertical="center" wrapText="1"/>
    </xf>
    <xf numFmtId="2" fontId="8" fillId="0" borderId="11" xfId="0" applyNumberFormat="1" applyFont="1" applyBorder="1" applyAlignment="1">
      <alignment vertical="center" wrapText="1"/>
    </xf>
    <xf numFmtId="175" fontId="8" fillId="0" borderId="1" xfId="0" applyNumberFormat="1" applyFont="1" applyBorder="1" applyAlignment="1">
      <alignment vertical="center" wrapText="1"/>
    </xf>
    <xf numFmtId="172" fontId="8" fillId="0" borderId="1" xfId="0" applyNumberFormat="1" applyFont="1" applyBorder="1" applyAlignment="1">
      <alignment horizontal="right" vertical="center" wrapText="1"/>
    </xf>
    <xf numFmtId="175" fontId="30" fillId="0" borderId="1" xfId="0" applyNumberFormat="1" applyFont="1" applyBorder="1" applyAlignment="1">
      <alignment vertical="center" wrapText="1"/>
    </xf>
    <xf numFmtId="176" fontId="8" fillId="0" borderId="1" xfId="0" applyNumberFormat="1" applyFont="1" applyBorder="1" applyAlignment="1">
      <alignment vertical="center" wrapText="1"/>
    </xf>
    <xf numFmtId="176" fontId="8" fillId="33" borderId="25" xfId="0" applyNumberFormat="1" applyFont="1" applyFill="1" applyBorder="1" applyAlignment="1">
      <alignment vertical="center" wrapText="1"/>
    </xf>
    <xf numFmtId="1" fontId="1" fillId="0" borderId="1" xfId="0" applyNumberFormat="1" applyFont="1" applyBorder="1" applyAlignment="1">
      <alignment horizontal="right" vertical="center" wrapText="1"/>
    </xf>
    <xf numFmtId="3" fontId="5" fillId="28" borderId="11" xfId="0" applyNumberFormat="1" applyFont="1" applyFill="1" applyBorder="1" applyAlignment="1">
      <alignment horizontal="right" vertical="center"/>
    </xf>
    <xf numFmtId="3" fontId="5" fillId="28" borderId="1" xfId="0" applyNumberFormat="1" applyFont="1" applyFill="1" applyBorder="1" applyAlignment="1">
      <alignment horizontal="right"/>
    </xf>
    <xf numFmtId="3" fontId="30" fillId="28" borderId="1" xfId="0" applyNumberFormat="1" applyFont="1" applyFill="1" applyBorder="1" applyAlignment="1">
      <alignment horizontal="right" vertical="center" wrapText="1"/>
    </xf>
    <xf numFmtId="3" fontId="5" fillId="28" borderId="15" xfId="0" applyNumberFormat="1" applyFont="1" applyFill="1" applyBorder="1" applyAlignment="1">
      <alignment horizontal="right" vertical="center" wrapText="1"/>
    </xf>
    <xf numFmtId="3" fontId="5" fillId="28" borderId="1" xfId="0" applyNumberFormat="1" applyFont="1" applyFill="1" applyBorder="1" applyAlignment="1">
      <alignment horizontal="right" vertical="center" wrapText="1"/>
    </xf>
    <xf numFmtId="3" fontId="35" fillId="0" borderId="0" xfId="0" applyNumberFormat="1" applyFont="1" applyAlignment="1">
      <alignment horizontal="left" vertical="center"/>
    </xf>
    <xf numFmtId="3" fontId="1" fillId="28" borderId="1" xfId="0" applyNumberFormat="1" applyFont="1" applyFill="1" applyBorder="1" applyAlignment="1">
      <alignment vertical="center" wrapText="1"/>
    </xf>
    <xf numFmtId="3" fontId="1" fillId="28" borderId="1" xfId="0" applyNumberFormat="1" applyFont="1" applyFill="1" applyBorder="1" applyAlignment="1">
      <alignment horizontal="right" vertical="center"/>
    </xf>
    <xf numFmtId="0" fontId="8" fillId="28" borderId="11" xfId="0" applyFont="1" applyFill="1" applyBorder="1" applyAlignment="1">
      <alignment vertical="center"/>
    </xf>
    <xf numFmtId="0" fontId="8" fillId="28" borderId="1" xfId="0" applyFont="1" applyFill="1" applyBorder="1" applyAlignment="1">
      <alignment horizontal="right" vertical="center"/>
    </xf>
    <xf numFmtId="1" fontId="8" fillId="28" borderId="1" xfId="0" applyNumberFormat="1" applyFont="1" applyFill="1" applyBorder="1" applyAlignment="1">
      <alignment horizontal="right" vertical="center"/>
    </xf>
    <xf numFmtId="0" fontId="8" fillId="28" borderId="6" xfId="0" applyFont="1" applyFill="1" applyBorder="1" applyAlignment="1">
      <alignment horizontal="right" vertical="center"/>
    </xf>
    <xf numFmtId="0" fontId="8" fillId="0" borderId="0" xfId="0" applyFont="1" applyAlignment="1">
      <alignment horizontal="right" vertical="center"/>
    </xf>
    <xf numFmtId="3" fontId="30" fillId="28" borderId="11" xfId="0" applyNumberFormat="1" applyFont="1" applyFill="1" applyBorder="1" applyAlignment="1">
      <alignment horizontal="right" vertical="center"/>
    </xf>
    <xf numFmtId="3" fontId="30" fillId="28" borderId="1"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8" fillId="0" borderId="11" xfId="0" applyNumberFormat="1" applyFont="1" applyBorder="1" applyAlignment="1">
      <alignment horizontal="right" vertical="center"/>
    </xf>
    <xf numFmtId="4" fontId="1" fillId="0" borderId="15" xfId="0" applyNumberFormat="1" applyFont="1" applyBorder="1" applyAlignment="1">
      <alignment horizontal="right" vertical="center" wrapText="1"/>
    </xf>
    <xf numFmtId="4" fontId="1" fillId="0" borderId="1" xfId="0" applyNumberFormat="1" applyFont="1" applyBorder="1" applyAlignment="1">
      <alignment horizontal="right" vertical="center"/>
    </xf>
    <xf numFmtId="2" fontId="1" fillId="0" borderId="1" xfId="0" applyNumberFormat="1" applyFont="1" applyBorder="1" applyAlignment="1">
      <alignment horizontal="right" vertical="center" wrapText="1"/>
    </xf>
    <xf numFmtId="0" fontId="5" fillId="0" borderId="11" xfId="0" applyFont="1" applyBorder="1"/>
    <xf numFmtId="0" fontId="5" fillId="0" borderId="17" xfId="0" applyFont="1" applyBorder="1"/>
    <xf numFmtId="0" fontId="0" fillId="0" borderId="0" xfId="0" applyAlignment="1">
      <alignment vertical="top" wrapText="1"/>
    </xf>
    <xf numFmtId="0" fontId="5" fillId="0" borderId="1" xfId="0" applyFont="1" applyBorder="1" applyAlignment="1">
      <alignment horizontal="left" vertical="center" wrapText="1"/>
    </xf>
    <xf numFmtId="0" fontId="35" fillId="0" borderId="0" xfId="0" applyFont="1" applyAlignment="1">
      <alignment vertical="top" wrapText="1"/>
    </xf>
    <xf numFmtId="164" fontId="30" fillId="0" borderId="17" xfId="2" applyNumberFormat="1" applyFont="1" applyFill="1" applyBorder="1" applyAlignment="1">
      <alignment horizontal="right" vertical="center" wrapText="1"/>
    </xf>
    <xf numFmtId="0" fontId="1" fillId="0" borderId="1" xfId="0" applyNumberFormat="1" applyFont="1" applyBorder="1" applyAlignment="1">
      <alignment horizontal="left" vertical="center" wrapText="1"/>
    </xf>
    <xf numFmtId="0" fontId="1" fillId="28" borderId="1" xfId="229" applyNumberFormat="1" applyFont="1" applyFill="1" applyBorder="1" applyAlignment="1">
      <alignment horizontal="left" vertical="center" wrapText="1"/>
    </xf>
    <xf numFmtId="0" fontId="5" fillId="28" borderId="11" xfId="0" applyFont="1" applyFill="1" applyBorder="1" applyAlignment="1">
      <alignment vertical="center" wrapText="1"/>
    </xf>
    <xf numFmtId="0" fontId="1" fillId="28" borderId="16" xfId="0" applyFont="1" applyFill="1" applyBorder="1" applyAlignment="1">
      <alignment vertical="center" wrapText="1"/>
    </xf>
    <xf numFmtId="0" fontId="6" fillId="3" borderId="6" xfId="0" applyFont="1" applyFill="1" applyBorder="1" applyAlignment="1">
      <alignment horizontal="right" vertical="center" wrapText="1"/>
    </xf>
    <xf numFmtId="3" fontId="1" fillId="0" borderId="18"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0" fontId="1" fillId="0" borderId="6" xfId="0" applyFont="1" applyBorder="1" applyAlignment="1">
      <alignment horizontal="right" vertical="center" wrapText="1"/>
    </xf>
    <xf numFmtId="0" fontId="1" fillId="28" borderId="19" xfId="0" applyFont="1" applyFill="1" applyBorder="1" applyAlignment="1">
      <alignment vertical="center" wrapText="1"/>
    </xf>
    <xf numFmtId="3" fontId="1" fillId="3" borderId="7" xfId="0" applyNumberFormat="1" applyFont="1" applyFill="1" applyBorder="1" applyAlignment="1">
      <alignment horizontal="right" vertical="center" wrapText="1"/>
    </xf>
    <xf numFmtId="3" fontId="1" fillId="0" borderId="20" xfId="0" applyNumberFormat="1" applyFont="1" applyBorder="1" applyAlignment="1">
      <alignment horizontal="right" vertical="center" wrapText="1"/>
    </xf>
    <xf numFmtId="3" fontId="1" fillId="0" borderId="7" xfId="0" applyNumberFormat="1" applyFont="1" applyBorder="1" applyAlignment="1">
      <alignment horizontal="right" vertical="center" wrapText="1"/>
    </xf>
    <xf numFmtId="0" fontId="6" fillId="3" borderId="17" xfId="0" applyFont="1" applyFill="1" applyBorder="1" applyAlignment="1">
      <alignment horizontal="right" vertical="center" wrapText="1"/>
    </xf>
    <xf numFmtId="3" fontId="1" fillId="0" borderId="17" xfId="0" applyNumberFormat="1" applyFont="1" applyBorder="1" applyAlignment="1">
      <alignment horizontal="right" vertical="center" wrapText="1"/>
    </xf>
    <xf numFmtId="0" fontId="107" fillId="0" borderId="0" xfId="0" applyFont="1"/>
    <xf numFmtId="3" fontId="36" fillId="0" borderId="0" xfId="0" applyNumberFormat="1" applyFont="1"/>
    <xf numFmtId="0" fontId="5" fillId="35" borderId="1" xfId="0" applyFont="1" applyFill="1" applyBorder="1" applyAlignment="1">
      <alignment vertical="center"/>
    </xf>
    <xf numFmtId="41" fontId="1" fillId="0" borderId="1" xfId="0" applyNumberFormat="1" applyFont="1" applyBorder="1" applyAlignment="1">
      <alignment horizontal="right" vertical="center" wrapText="1"/>
    </xf>
    <xf numFmtId="5" fontId="5" fillId="0" borderId="1" xfId="0" applyNumberFormat="1" applyFont="1" applyBorder="1" applyAlignment="1">
      <alignment horizontal="right" vertical="center" wrapText="1"/>
    </xf>
    <xf numFmtId="41" fontId="5" fillId="0" borderId="1" xfId="0" applyNumberFormat="1" applyFont="1" applyBorder="1" applyAlignment="1">
      <alignment vertical="center" wrapText="1"/>
    </xf>
    <xf numFmtId="9" fontId="5" fillId="0" borderId="1" xfId="0" applyNumberFormat="1" applyFont="1" applyFill="1" applyBorder="1" applyAlignment="1">
      <alignment horizontal="right" vertical="center"/>
    </xf>
    <xf numFmtId="174" fontId="1" fillId="0" borderId="1" xfId="0" applyNumberFormat="1" applyFont="1" applyFill="1" applyBorder="1" applyAlignment="1">
      <alignment horizontal="right" vertical="center"/>
    </xf>
    <xf numFmtId="0" fontId="1" fillId="0" borderId="11" xfId="0" applyFont="1" applyFill="1" applyBorder="1" applyAlignment="1">
      <alignment horizontal="left" vertical="center"/>
    </xf>
    <xf numFmtId="174" fontId="5" fillId="0" borderId="1" xfId="0" applyNumberFormat="1" applyFont="1" applyFill="1" applyBorder="1" applyAlignment="1">
      <alignment horizontal="right" vertical="center"/>
    </xf>
    <xf numFmtId="0" fontId="5" fillId="0" borderId="0" xfId="0" applyFont="1" applyAlignment="1">
      <alignment vertical="center"/>
    </xf>
    <xf numFmtId="0" fontId="5" fillId="31" borderId="1" xfId="0" applyFont="1" applyFill="1" applyBorder="1" applyAlignment="1">
      <alignment vertical="center"/>
    </xf>
    <xf numFmtId="0" fontId="8" fillId="0" borderId="11" xfId="0" applyFont="1" applyBorder="1" applyAlignment="1">
      <alignment horizontal="left" indent="3"/>
    </xf>
    <xf numFmtId="3" fontId="8" fillId="0" borderId="1" xfId="0" applyNumberFormat="1" applyFont="1" applyBorder="1" applyAlignment="1">
      <alignment horizontal="right" vertical="center"/>
    </xf>
    <xf numFmtId="0" fontId="8" fillId="0" borderId="11" xfId="0" applyFont="1" applyBorder="1" applyAlignment="1">
      <alignment horizontal="left" wrapText="1" indent="3"/>
    </xf>
    <xf numFmtId="175" fontId="8" fillId="0" borderId="1" xfId="14" applyNumberFormat="1" applyBorder="1" applyAlignment="1">
      <alignment horizontal="right" vertical="center" wrapText="1"/>
    </xf>
    <xf numFmtId="0" fontId="35" fillId="0" borderId="0" xfId="0" applyFont="1" applyAlignment="1">
      <alignment horizontal="left" vertical="center"/>
    </xf>
    <xf numFmtId="175" fontId="8" fillId="0" borderId="0" xfId="14" applyNumberFormat="1" applyAlignment="1">
      <alignment horizontal="right" wrapText="1"/>
    </xf>
    <xf numFmtId="0" fontId="35" fillId="0" borderId="0" xfId="0" applyFont="1" applyAlignment="1">
      <alignment horizontal="left" vertical="center" wrapText="1"/>
    </xf>
    <xf numFmtId="4" fontId="35" fillId="0" borderId="0" xfId="0" applyNumberFormat="1" applyFont="1" applyAlignment="1">
      <alignment horizontal="left" vertical="center" wrapText="1"/>
    </xf>
    <xf numFmtId="0" fontId="35" fillId="28" borderId="0" xfId="0" applyFont="1" applyFill="1" applyAlignment="1">
      <alignment vertical="center"/>
    </xf>
    <xf numFmtId="0" fontId="5" fillId="31" borderId="20" xfId="0" applyFont="1" applyFill="1" applyBorder="1" applyAlignment="1">
      <alignment horizontal="center" wrapText="1"/>
    </xf>
    <xf numFmtId="0" fontId="5" fillId="31" borderId="20" xfId="0" applyFont="1" applyFill="1" applyBorder="1" applyAlignment="1">
      <alignment horizontal="center"/>
    </xf>
    <xf numFmtId="0" fontId="5" fillId="31" borderId="7" xfId="0" applyFont="1" applyFill="1" applyBorder="1" applyAlignment="1">
      <alignment horizontal="center"/>
    </xf>
    <xf numFmtId="0" fontId="5" fillId="0" borderId="11"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0" fontId="8" fillId="0" borderId="1" xfId="0" applyFont="1" applyBorder="1" applyAlignment="1">
      <alignment horizontal="left" indent="3"/>
    </xf>
    <xf numFmtId="0" fontId="5" fillId="0" borderId="12" xfId="0" applyFont="1" applyBorder="1" applyAlignment="1">
      <alignment vertical="center"/>
    </xf>
    <xf numFmtId="0" fontId="5" fillId="0" borderId="18" xfId="0" applyFont="1" applyBorder="1" applyAlignment="1">
      <alignment vertical="center"/>
    </xf>
    <xf numFmtId="0" fontId="36" fillId="0" borderId="0" xfId="0" applyFont="1"/>
    <xf numFmtId="0" fontId="108" fillId="0" borderId="0" xfId="0" applyFont="1"/>
    <xf numFmtId="4" fontId="36" fillId="0" borderId="0" xfId="0" applyNumberFormat="1" applyFont="1"/>
    <xf numFmtId="0" fontId="5" fillId="0" borderId="1" xfId="0" applyFont="1" applyBorder="1" applyAlignment="1">
      <alignment horizontal="center"/>
    </xf>
    <xf numFmtId="0" fontId="5" fillId="28" borderId="11" xfId="0" applyFont="1" applyFill="1" applyBorder="1" applyAlignment="1">
      <alignment horizontal="center"/>
    </xf>
    <xf numFmtId="0" fontId="5" fillId="28" borderId="15" xfId="0" applyFont="1" applyFill="1" applyBorder="1" applyAlignment="1">
      <alignment horizontal="center"/>
    </xf>
    <xf numFmtId="0" fontId="1" fillId="0" borderId="0" xfId="0" applyFont="1"/>
    <xf numFmtId="0" fontId="5" fillId="28" borderId="11" xfId="0" applyFont="1" applyFill="1" applyBorder="1"/>
    <xf numFmtId="0" fontId="5" fillId="28" borderId="17" xfId="0" applyFont="1" applyFill="1" applyBorder="1"/>
    <xf numFmtId="0" fontId="5" fillId="28" borderId="15" xfId="0" applyFont="1" applyFill="1" applyBorder="1"/>
    <xf numFmtId="0" fontId="35" fillId="0" borderId="0" xfId="0" applyFont="1"/>
    <xf numFmtId="0" fontId="5" fillId="0" borderId="15" xfId="0" applyFont="1" applyBorder="1" applyAlignment="1">
      <alignment horizontal="center"/>
    </xf>
    <xf numFmtId="0" fontId="5" fillId="0" borderId="6" xfId="0" applyFont="1" applyBorder="1" applyAlignment="1">
      <alignment vertical="center"/>
    </xf>
    <xf numFmtId="0" fontId="5" fillId="0" borderId="25" xfId="0" applyFont="1" applyBorder="1" applyAlignment="1">
      <alignment vertical="center"/>
    </xf>
    <xf numFmtId="0" fontId="5" fillId="0" borderId="7" xfId="0" applyFont="1" applyBorder="1" applyAlignment="1">
      <alignment vertical="center"/>
    </xf>
    <xf numFmtId="0" fontId="36" fillId="0" borderId="6" xfId="0" applyFont="1" applyBorder="1"/>
    <xf numFmtId="0" fontId="5" fillId="0" borderId="15" xfId="0" applyFont="1" applyBorder="1" applyAlignment="1">
      <alignment horizontal="center" wrapText="1"/>
    </xf>
    <xf numFmtId="0" fontId="5" fillId="0" borderId="1" xfId="0" applyFont="1" applyBorder="1" applyAlignment="1">
      <alignment horizontal="center" wrapText="1"/>
    </xf>
    <xf numFmtId="0" fontId="36" fillId="0" borderId="0" xfId="0" applyFont="1" applyAlignment="1">
      <alignment wrapText="1"/>
    </xf>
    <xf numFmtId="0" fontId="5" fillId="31" borderId="7" xfId="0" applyFont="1" applyFill="1" applyBorder="1" applyAlignment="1">
      <alignment horizontal="center" wrapText="1"/>
    </xf>
    <xf numFmtId="0" fontId="1" fillId="0" borderId="0" xfId="0" applyFont="1" applyAlignment="1">
      <alignment wrapText="1"/>
    </xf>
    <xf numFmtId="0" fontId="5" fillId="0" borderId="17" xfId="0" applyFont="1" applyBorder="1" applyAlignment="1">
      <alignment vertical="center" wrapText="1"/>
    </xf>
    <xf numFmtId="0" fontId="5" fillId="0" borderId="15" xfId="0" applyFont="1" applyBorder="1" applyAlignment="1">
      <alignment vertical="center" wrapText="1"/>
    </xf>
    <xf numFmtId="3" fontId="8" fillId="0" borderId="1" xfId="0" applyNumberFormat="1" applyFont="1" applyBorder="1" applyAlignment="1">
      <alignment horizontal="right" vertical="center" wrapText="1"/>
    </xf>
    <xf numFmtId="0" fontId="35" fillId="0" borderId="0" xfId="0" applyFont="1" applyFill="1" applyAlignment="1">
      <alignment vertical="center"/>
    </xf>
    <xf numFmtId="0" fontId="35" fillId="0" borderId="0" xfId="0" applyFont="1" applyFill="1" applyAlignment="1">
      <alignment horizontal="left" vertical="center"/>
    </xf>
    <xf numFmtId="175" fontId="8" fillId="0" borderId="0" xfId="14" applyNumberFormat="1" applyFill="1" applyAlignment="1">
      <alignment horizontal="right" wrapText="1"/>
    </xf>
    <xf numFmtId="0" fontId="108" fillId="0" borderId="0" xfId="0" applyFont="1" applyFill="1"/>
    <xf numFmtId="0" fontId="17" fillId="0" borderId="0" xfId="0" applyFont="1" applyAlignment="1">
      <alignment horizontal="left" vertical="top" wrapText="1"/>
    </xf>
    <xf numFmtId="0" fontId="62" fillId="28" borderId="0" xfId="1" applyFont="1" applyFill="1" applyAlignment="1">
      <alignment wrapText="1"/>
    </xf>
    <xf numFmtId="0" fontId="79" fillId="28" borderId="0" xfId="0" applyFont="1" applyFill="1" applyAlignment="1">
      <alignment horizontal="left" vertical="center" wrapText="1"/>
    </xf>
    <xf numFmtId="0" fontId="35" fillId="0" borderId="0" xfId="0" applyFont="1" applyAlignment="1">
      <alignment horizontal="left" vertical="center"/>
    </xf>
    <xf numFmtId="0" fontId="35" fillId="0" borderId="0" xfId="0" applyFont="1" applyAlignment="1">
      <alignment horizontal="left" wrapText="1"/>
    </xf>
    <xf numFmtId="0" fontId="43" fillId="0" borderId="12" xfId="0" applyFont="1" applyBorder="1" applyAlignment="1">
      <alignment horizontal="left" vertical="center"/>
    </xf>
    <xf numFmtId="0" fontId="35" fillId="0" borderId="0" xfId="0" applyFont="1" applyAlignment="1">
      <alignment horizontal="left" vertical="center" wrapText="1"/>
    </xf>
    <xf numFmtId="0" fontId="35" fillId="0" borderId="12" xfId="0" applyFont="1" applyBorder="1" applyAlignment="1">
      <alignment horizontal="left" vertical="center"/>
    </xf>
    <xf numFmtId="0" fontId="30" fillId="32" borderId="11" xfId="0" applyFont="1" applyFill="1" applyBorder="1" applyAlignment="1">
      <alignment horizontal="center" vertical="center" wrapText="1"/>
    </xf>
    <xf numFmtId="0" fontId="30" fillId="32" borderId="15" xfId="0" applyFont="1" applyFill="1" applyBorder="1" applyAlignment="1">
      <alignment horizontal="center" vertical="center" wrapText="1"/>
    </xf>
    <xf numFmtId="0" fontId="43" fillId="0" borderId="12" xfId="0" applyFont="1" applyBorder="1" applyAlignment="1">
      <alignment horizontal="left" vertical="center" wrapText="1"/>
    </xf>
    <xf numFmtId="0" fontId="43" fillId="0" borderId="0" xfId="0" applyFont="1" applyAlignment="1">
      <alignment horizontal="left" vertical="center" wrapText="1"/>
    </xf>
    <xf numFmtId="0" fontId="30" fillId="32" borderId="1" xfId="0" applyFont="1" applyFill="1" applyBorder="1" applyAlignment="1">
      <alignment horizontal="center" vertical="center" wrapText="1"/>
    </xf>
    <xf numFmtId="0" fontId="76" fillId="33" borderId="0" xfId="0" applyFont="1" applyFill="1" applyAlignment="1">
      <alignment horizontal="left" vertical="center" wrapText="1"/>
    </xf>
    <xf numFmtId="0" fontId="8" fillId="0" borderId="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43" fillId="33" borderId="16" xfId="0" applyFont="1" applyFill="1" applyBorder="1" applyAlignment="1">
      <alignment horizontal="left" vertical="center" wrapText="1"/>
    </xf>
    <xf numFmtId="0" fontId="43" fillId="33" borderId="12" xfId="0" applyFont="1" applyFill="1" applyBorder="1" applyAlignment="1">
      <alignment horizontal="left" vertical="center" wrapText="1"/>
    </xf>
    <xf numFmtId="0" fontId="30" fillId="32" borderId="6" xfId="0" applyFont="1" applyFill="1" applyBorder="1" applyAlignment="1">
      <alignment horizontal="center" vertical="center" wrapText="1"/>
    </xf>
    <xf numFmtId="0" fontId="30" fillId="32" borderId="7" xfId="0" applyFont="1" applyFill="1" applyBorder="1" applyAlignment="1">
      <alignment horizontal="center" vertical="center" wrapText="1"/>
    </xf>
    <xf numFmtId="0" fontId="54" fillId="0" borderId="0" xfId="0" applyFont="1" applyAlignment="1">
      <alignment horizontal="left"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0" fillId="0" borderId="11" xfId="0" applyBorder="1" applyAlignment="1">
      <alignment vertical="top"/>
    </xf>
    <xf numFmtId="0" fontId="0" fillId="0" borderId="15" xfId="0" applyBorder="1" applyAlignment="1">
      <alignment vertical="top"/>
    </xf>
    <xf numFmtId="0" fontId="5" fillId="0" borderId="1" xfId="0" applyFont="1" applyBorder="1" applyAlignment="1">
      <alignment horizontal="center"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30" fillId="0" borderId="11" xfId="0" applyFont="1" applyBorder="1" applyAlignment="1">
      <alignment horizontal="left"/>
    </xf>
    <xf numFmtId="0" fontId="30" fillId="0" borderId="17" xfId="0" applyFont="1" applyBorder="1" applyAlignment="1">
      <alignment horizontal="left"/>
    </xf>
    <xf numFmtId="0" fontId="30" fillId="0" borderId="15" xfId="0" applyFont="1" applyBorder="1" applyAlignment="1">
      <alignment horizontal="left"/>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xf>
    <xf numFmtId="0" fontId="5" fillId="28" borderId="1" xfId="0" applyFont="1" applyFill="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28" borderId="11" xfId="0" applyFont="1" applyFill="1" applyBorder="1" applyAlignment="1">
      <alignment horizontal="center"/>
    </xf>
    <xf numFmtId="0" fontId="5" fillId="28" borderId="17" xfId="0" applyFont="1" applyFill="1" applyBorder="1" applyAlignment="1">
      <alignment horizontal="center"/>
    </xf>
    <xf numFmtId="0" fontId="5" fillId="28" borderId="15" xfId="0" applyFont="1" applyFill="1" applyBorder="1" applyAlignment="1">
      <alignment horizontal="center"/>
    </xf>
    <xf numFmtId="0" fontId="35" fillId="0" borderId="0" xfId="0" applyFont="1" applyAlignment="1">
      <alignment horizontal="left" vertical="top" wrapText="1"/>
    </xf>
    <xf numFmtId="0" fontId="35" fillId="0" borderId="12" xfId="0" applyFont="1" applyBorder="1" applyAlignment="1">
      <alignment horizontal="left" vertical="center" wrapText="1"/>
    </xf>
    <xf numFmtId="0" fontId="5" fillId="0" borderId="1" xfId="0" applyFont="1" applyBorder="1" applyAlignment="1">
      <alignment horizontal="left" vertical="center" wrapText="1"/>
    </xf>
    <xf numFmtId="0" fontId="35" fillId="28" borderId="12" xfId="229" applyFont="1" applyFill="1" applyBorder="1" applyAlignment="1">
      <alignment horizontal="left" vertical="center" wrapText="1"/>
    </xf>
    <xf numFmtId="0" fontId="35" fillId="28" borderId="0" xfId="229" applyFont="1" applyFill="1" applyBorder="1" applyAlignment="1">
      <alignment horizontal="left" vertical="center" wrapText="1"/>
    </xf>
    <xf numFmtId="0" fontId="5" fillId="30" borderId="6" xfId="0" applyFont="1" applyFill="1" applyBorder="1" applyAlignment="1">
      <alignment horizontal="left" vertical="center" wrapText="1"/>
    </xf>
    <xf numFmtId="0" fontId="5" fillId="30" borderId="7" xfId="0" applyFont="1" applyFill="1" applyBorder="1" applyAlignment="1">
      <alignment horizontal="left" vertical="center" wrapText="1"/>
    </xf>
    <xf numFmtId="0" fontId="5" fillId="30" borderId="6"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5" fillId="30" borderId="11" xfId="0" applyFont="1" applyFill="1" applyBorder="1" applyAlignment="1">
      <alignment horizontal="center" vertical="center" wrapText="1"/>
    </xf>
    <xf numFmtId="0" fontId="5" fillId="30" borderId="17"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57" fillId="0" borderId="1" xfId="0" applyFont="1" applyBorder="1" applyAlignment="1">
      <alignment horizontal="center" vertical="center"/>
    </xf>
    <xf numFmtId="0" fontId="57" fillId="0" borderId="6" xfId="0" applyFont="1" applyBorder="1" applyAlignment="1">
      <alignment horizontal="center" vertical="center"/>
    </xf>
    <xf numFmtId="0" fontId="57" fillId="0" borderId="25" xfId="0" applyFont="1" applyBorder="1" applyAlignment="1">
      <alignment horizontal="center" vertical="center"/>
    </xf>
    <xf numFmtId="0" fontId="57" fillId="0" borderId="7" xfId="0" applyFont="1" applyBorder="1" applyAlignment="1">
      <alignment horizontal="center" vertical="center"/>
    </xf>
    <xf numFmtId="0" fontId="5" fillId="31" borderId="1" xfId="0" applyFont="1" applyFill="1" applyBorder="1" applyAlignment="1">
      <alignment horizontal="center"/>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30" fillId="31" borderId="1" xfId="0" applyFont="1" applyFill="1" applyBorder="1" applyAlignment="1">
      <alignment vertical="center"/>
    </xf>
    <xf numFmtId="0" fontId="30" fillId="31" borderId="11" xfId="0" applyFont="1" applyFill="1" applyBorder="1" applyAlignment="1">
      <alignment horizontal="center" vertical="center"/>
    </xf>
    <xf numFmtId="0" fontId="30" fillId="31" borderId="15" xfId="0" applyFont="1" applyFill="1" applyBorder="1" applyAlignment="1">
      <alignment horizontal="center" vertical="center"/>
    </xf>
    <xf numFmtId="0" fontId="30" fillId="31" borderId="11" xfId="0" applyFont="1" applyFill="1" applyBorder="1" applyAlignment="1">
      <alignment horizontal="center" vertical="center" wrapText="1"/>
    </xf>
    <xf numFmtId="0" fontId="30" fillId="31" borderId="15" xfId="0" applyFont="1" applyFill="1" applyBorder="1" applyAlignment="1">
      <alignment horizontal="center" vertical="center" wrapText="1"/>
    </xf>
    <xf numFmtId="0" fontId="43" fillId="0" borderId="12" xfId="0" applyFont="1" applyBorder="1" applyAlignment="1">
      <alignment horizontal="left" vertical="top" wrapText="1"/>
    </xf>
    <xf numFmtId="0" fontId="30" fillId="32" borderId="11" xfId="0" applyFont="1" applyFill="1" applyBorder="1" applyAlignment="1">
      <alignment horizontal="center" vertical="center"/>
    </xf>
    <xf numFmtId="0" fontId="30" fillId="32" borderId="17" xfId="0" applyFont="1" applyFill="1" applyBorder="1" applyAlignment="1">
      <alignment horizontal="center" vertical="center"/>
    </xf>
    <xf numFmtId="0" fontId="30" fillId="32" borderId="15" xfId="0" applyFont="1" applyFill="1" applyBorder="1" applyAlignment="1">
      <alignment horizontal="center" vertical="center"/>
    </xf>
    <xf numFmtId="0" fontId="30" fillId="32" borderId="1" xfId="0" applyFont="1" applyFill="1" applyBorder="1" applyAlignment="1">
      <alignment horizontal="left"/>
    </xf>
    <xf numFmtId="0" fontId="30" fillId="32" borderId="1" xfId="0" applyFont="1" applyFill="1" applyBorder="1" applyAlignment="1">
      <alignment vertical="center"/>
    </xf>
    <xf numFmtId="0" fontId="30" fillId="31" borderId="17" xfId="0" applyFont="1" applyFill="1" applyBorder="1" applyAlignment="1">
      <alignment horizontal="center" vertical="center"/>
    </xf>
    <xf numFmtId="49" fontId="43" fillId="0" borderId="12" xfId="0" applyNumberFormat="1" applyFont="1" applyBorder="1" applyAlignment="1">
      <alignment horizontal="left" vertical="center" wrapText="1"/>
    </xf>
    <xf numFmtId="0" fontId="45" fillId="0" borderId="12" xfId="0" applyFont="1" applyBorder="1" applyAlignment="1">
      <alignment horizontal="left" vertical="center" wrapText="1"/>
    </xf>
    <xf numFmtId="0" fontId="45" fillId="0" borderId="0" xfId="0" applyFont="1" applyAlignment="1">
      <alignment horizontal="left" vertical="center" wrapText="1"/>
    </xf>
    <xf numFmtId="0" fontId="30" fillId="32" borderId="11" xfId="0" applyFont="1" applyFill="1" applyBorder="1" applyAlignment="1">
      <alignment horizontal="center"/>
    </xf>
    <xf numFmtId="0" fontId="30" fillId="32" borderId="15" xfId="0" applyFont="1" applyFill="1" applyBorder="1" applyAlignment="1">
      <alignment horizontal="center"/>
    </xf>
    <xf numFmtId="0" fontId="45" fillId="0" borderId="0" xfId="0" applyFont="1" applyBorder="1" applyAlignment="1">
      <alignment horizontal="left" vertical="center" wrapText="1"/>
    </xf>
    <xf numFmtId="0" fontId="9" fillId="0" borderId="0" xfId="0" applyFont="1" applyAlignment="1">
      <alignment horizontal="left"/>
    </xf>
    <xf numFmtId="0" fontId="43" fillId="0" borderId="0" xfId="0" applyFont="1" applyAlignment="1">
      <alignment horizontal="left" vertical="top" wrapText="1"/>
    </xf>
    <xf numFmtId="0" fontId="8" fillId="32" borderId="1" xfId="0" applyFont="1" applyFill="1" applyBorder="1" applyAlignment="1">
      <alignment vertical="center"/>
    </xf>
    <xf numFmtId="0" fontId="45" fillId="0" borderId="12" xfId="0" applyFont="1" applyBorder="1" applyAlignment="1">
      <alignment horizontal="left" wrapText="1"/>
    </xf>
    <xf numFmtId="0" fontId="45" fillId="0" borderId="0" xfId="0" applyFont="1" applyBorder="1" applyAlignment="1">
      <alignment horizontal="left" wrapText="1"/>
    </xf>
    <xf numFmtId="0" fontId="30" fillId="32" borderId="17" xfId="0" applyFont="1" applyFill="1" applyBorder="1" applyAlignment="1">
      <alignment horizontal="center"/>
    </xf>
    <xf numFmtId="49" fontId="43" fillId="0" borderId="12" xfId="0" applyNumberFormat="1" applyFont="1" applyFill="1" applyBorder="1" applyAlignment="1">
      <alignment horizontal="left" vertical="center" wrapText="1"/>
    </xf>
    <xf numFmtId="0" fontId="43" fillId="0" borderId="12" xfId="0" applyFont="1" applyFill="1" applyBorder="1" applyAlignment="1">
      <alignment horizontal="left" vertical="center" wrapText="1"/>
    </xf>
    <xf numFmtId="0" fontId="5" fillId="31" borderId="11" xfId="0" applyFont="1" applyFill="1" applyBorder="1" applyAlignment="1">
      <alignment horizontal="center"/>
    </xf>
    <xf numFmtId="0" fontId="5" fillId="31" borderId="15" xfId="0" applyFont="1" applyFill="1" applyBorder="1" applyAlignment="1">
      <alignment horizontal="center"/>
    </xf>
    <xf numFmtId="0" fontId="30" fillId="31" borderId="6" xfId="0" applyFont="1" applyFill="1" applyBorder="1" applyAlignment="1">
      <alignment horizontal="left" vertical="center" wrapText="1"/>
    </xf>
    <xf numFmtId="0" fontId="30" fillId="31" borderId="7" xfId="0" applyFont="1" applyFill="1" applyBorder="1" applyAlignment="1">
      <alignment horizontal="left" vertical="center" wrapText="1"/>
    </xf>
    <xf numFmtId="0" fontId="30" fillId="31" borderId="17" xfId="0" applyFont="1" applyFill="1" applyBorder="1" applyAlignment="1">
      <alignment horizontal="right"/>
    </xf>
    <xf numFmtId="0" fontId="30" fillId="31" borderId="15" xfId="0" applyFont="1" applyFill="1" applyBorder="1" applyAlignment="1">
      <alignment horizontal="right"/>
    </xf>
    <xf numFmtId="0" fontId="5" fillId="31" borderId="11" xfId="0" applyFont="1" applyFill="1" applyBorder="1" applyAlignment="1">
      <alignment horizontal="right"/>
    </xf>
    <xf numFmtId="0" fontId="5" fillId="31" borderId="15" xfId="0" applyFont="1" applyFill="1" applyBorder="1" applyAlignment="1">
      <alignment horizontal="right"/>
    </xf>
    <xf numFmtId="0" fontId="30" fillId="31" borderId="11" xfId="0" applyFont="1" applyFill="1" applyBorder="1" applyAlignment="1">
      <alignment horizontal="right"/>
    </xf>
    <xf numFmtId="0" fontId="30" fillId="0" borderId="11" xfId="0" applyFont="1" applyBorder="1" applyAlignment="1">
      <alignment horizontal="right"/>
    </xf>
    <xf numFmtId="0" fontId="30" fillId="0" borderId="15" xfId="0" applyFont="1" applyBorder="1" applyAlignment="1">
      <alignment horizontal="right"/>
    </xf>
    <xf numFmtId="49" fontId="9" fillId="31" borderId="11" xfId="0" applyNumberFormat="1" applyFont="1" applyFill="1" applyBorder="1" applyAlignment="1">
      <alignment horizontal="right" vertical="center"/>
    </xf>
    <xf numFmtId="49" fontId="9" fillId="31" borderId="17" xfId="0" applyNumberFormat="1" applyFont="1" applyFill="1" applyBorder="1" applyAlignment="1">
      <alignment horizontal="right" vertical="center"/>
    </xf>
    <xf numFmtId="49" fontId="9" fillId="31" borderId="15" xfId="0" applyNumberFormat="1" applyFont="1" applyFill="1" applyBorder="1" applyAlignment="1">
      <alignment horizontal="right" vertical="center"/>
    </xf>
    <xf numFmtId="0" fontId="9" fillId="31" borderId="11" xfId="0" applyFont="1" applyFill="1" applyBorder="1" applyAlignment="1">
      <alignment horizontal="right" vertical="center"/>
    </xf>
    <xf numFmtId="0" fontId="9" fillId="31" borderId="17" xfId="0" applyFont="1" applyFill="1" applyBorder="1" applyAlignment="1">
      <alignment horizontal="right" vertical="center"/>
    </xf>
    <xf numFmtId="0" fontId="9" fillId="31" borderId="15" xfId="0" applyFont="1" applyFill="1" applyBorder="1" applyAlignment="1">
      <alignment horizontal="right" vertical="center"/>
    </xf>
    <xf numFmtId="0" fontId="30" fillId="31" borderId="11" xfId="0" applyFont="1" applyFill="1" applyBorder="1" applyAlignment="1">
      <alignment horizontal="right" vertical="center"/>
    </xf>
    <xf numFmtId="0" fontId="30" fillId="31" borderId="15" xfId="0" applyFont="1" applyFill="1" applyBorder="1" applyAlignment="1">
      <alignment horizontal="right" vertical="center"/>
    </xf>
    <xf numFmtId="0" fontId="30" fillId="0" borderId="17" xfId="0" applyFont="1" applyBorder="1" applyAlignment="1">
      <alignment horizontal="right" vertical="center"/>
    </xf>
    <xf numFmtId="0" fontId="30" fillId="0" borderId="15" xfId="0" applyFont="1" applyBorder="1" applyAlignment="1">
      <alignment horizontal="right" vertical="center"/>
    </xf>
    <xf numFmtId="0" fontId="30" fillId="30" borderId="11" xfId="0" applyFont="1" applyFill="1" applyBorder="1" applyAlignment="1">
      <alignment horizontal="right" vertical="center" wrapText="1"/>
    </xf>
    <xf numFmtId="0" fontId="30" fillId="30" borderId="15" xfId="0" applyFont="1" applyFill="1" applyBorder="1" applyAlignment="1">
      <alignment horizontal="right" vertical="center" wrapText="1"/>
    </xf>
    <xf numFmtId="0" fontId="8" fillId="0" borderId="6" xfId="0" applyFont="1" applyBorder="1" applyAlignment="1">
      <alignment horizontal="left" vertical="center" wrapText="1"/>
    </xf>
    <xf numFmtId="0" fontId="8" fillId="0" borderId="25" xfId="0" applyFont="1" applyBorder="1" applyAlignment="1">
      <alignment horizontal="left" vertical="center" wrapText="1"/>
    </xf>
    <xf numFmtId="0" fontId="8" fillId="0" borderId="7" xfId="0" applyFont="1" applyBorder="1" applyAlignment="1">
      <alignment horizontal="left" vertical="center" wrapText="1"/>
    </xf>
    <xf numFmtId="3" fontId="6" fillId="31" borderId="6" xfId="0" applyNumberFormat="1" applyFont="1" applyFill="1" applyBorder="1" applyAlignment="1">
      <alignment horizontal="center" vertical="center"/>
    </xf>
    <xf numFmtId="3" fontId="6" fillId="31" borderId="7" xfId="0" applyNumberFormat="1" applyFont="1" applyFill="1" applyBorder="1" applyAlignment="1">
      <alignment horizontal="center" vertical="center"/>
    </xf>
    <xf numFmtId="3" fontId="9" fillId="31" borderId="1" xfId="0" applyNumberFormat="1" applyFont="1" applyFill="1" applyBorder="1" applyAlignment="1">
      <alignment horizontal="right" vertical="center"/>
    </xf>
    <xf numFmtId="0" fontId="9" fillId="31" borderId="17" xfId="2" applyNumberFormat="1" applyFont="1" applyFill="1" applyBorder="1" applyAlignment="1">
      <alignment horizontal="right" vertical="center"/>
    </xf>
    <xf numFmtId="0" fontId="9" fillId="31" borderId="15" xfId="2" applyNumberFormat="1" applyFont="1" applyFill="1" applyBorder="1" applyAlignment="1">
      <alignment horizontal="right" vertical="center"/>
    </xf>
    <xf numFmtId="0" fontId="9" fillId="31" borderId="11" xfId="2" applyNumberFormat="1" applyFont="1" applyFill="1" applyBorder="1" applyAlignment="1">
      <alignment horizontal="right" vertical="center"/>
    </xf>
    <xf numFmtId="0" fontId="9" fillId="31" borderId="1" xfId="0" applyFont="1" applyFill="1" applyBorder="1" applyAlignment="1">
      <alignment horizontal="right" vertical="center"/>
    </xf>
    <xf numFmtId="0" fontId="30" fillId="0" borderId="11" xfId="0" applyFont="1" applyBorder="1" applyAlignment="1">
      <alignment horizontal="right" vertical="center"/>
    </xf>
    <xf numFmtId="0" fontId="8" fillId="0" borderId="6" xfId="0" applyFont="1" applyBorder="1" applyAlignment="1">
      <alignment horizontal="left" vertical="center"/>
    </xf>
    <xf numFmtId="0" fontId="8" fillId="0" borderId="25" xfId="0" applyFont="1" applyBorder="1" applyAlignment="1">
      <alignment horizontal="left" vertical="center"/>
    </xf>
    <xf numFmtId="0" fontId="8" fillId="0" borderId="7" xfId="0" applyFont="1" applyBorder="1" applyAlignment="1">
      <alignment horizontal="left" vertical="center"/>
    </xf>
    <xf numFmtId="0" fontId="30" fillId="0" borderId="10" xfId="0" applyFont="1" applyBorder="1" applyAlignment="1">
      <alignment horizontal="left" vertical="center"/>
    </xf>
    <xf numFmtId="0" fontId="1" fillId="30" borderId="6" xfId="0" applyFont="1" applyFill="1" applyBorder="1" applyAlignment="1">
      <alignment horizontal="center" vertical="center" wrapText="1"/>
    </xf>
    <xf numFmtId="0" fontId="1" fillId="30" borderId="7" xfId="0" applyFont="1" applyFill="1" applyBorder="1" applyAlignment="1">
      <alignment horizontal="center" vertical="center" wrapText="1"/>
    </xf>
    <xf numFmtId="0" fontId="5" fillId="30" borderId="11" xfId="0" applyFont="1" applyFill="1" applyBorder="1" applyAlignment="1">
      <alignment horizontal="right" vertical="center" wrapText="1"/>
    </xf>
    <xf numFmtId="0" fontId="5" fillId="30" borderId="15" xfId="0" applyFont="1" applyFill="1" applyBorder="1" applyAlignment="1">
      <alignment horizontal="right" vertical="center" wrapText="1"/>
    </xf>
    <xf numFmtId="0" fontId="30" fillId="0" borderId="10" xfId="0" applyFont="1" applyBorder="1" applyAlignment="1">
      <alignment horizontal="left" vertical="center" wrapText="1"/>
    </xf>
    <xf numFmtId="0" fontId="30" fillId="31" borderId="11" xfId="0" applyFont="1" applyFill="1" applyBorder="1" applyAlignment="1">
      <alignment horizontal="center"/>
    </xf>
    <xf numFmtId="0" fontId="30" fillId="31" borderId="15" xfId="0" applyFont="1" applyFill="1" applyBorder="1" applyAlignment="1">
      <alignment horizontal="center"/>
    </xf>
    <xf numFmtId="0" fontId="30" fillId="31" borderId="17" xfId="0" applyFont="1" applyFill="1" applyBorder="1" applyAlignment="1">
      <alignment horizontal="center"/>
    </xf>
    <xf numFmtId="0" fontId="30" fillId="0" borderId="0" xfId="0" applyFont="1" applyAlignment="1">
      <alignment vertical="center"/>
    </xf>
    <xf numFmtId="0" fontId="9" fillId="30" borderId="1" xfId="0" applyFont="1" applyFill="1" applyBorder="1" applyAlignment="1">
      <alignment horizontal="center" vertical="center" wrapText="1"/>
    </xf>
    <xf numFmtId="0" fontId="9" fillId="30" borderId="1" xfId="0" applyFont="1" applyFill="1" applyBorder="1" applyAlignment="1">
      <alignment vertical="center" wrapText="1"/>
    </xf>
    <xf numFmtId="0" fontId="9" fillId="30" borderId="1" xfId="0" applyFont="1" applyFill="1" applyBorder="1" applyAlignment="1">
      <alignment horizontal="left" vertical="center" wrapText="1"/>
    </xf>
    <xf numFmtId="0" fontId="5" fillId="0" borderId="0" xfId="0" applyFont="1" applyAlignment="1">
      <alignment horizontal="left"/>
    </xf>
    <xf numFmtId="0" fontId="5" fillId="30" borderId="11" xfId="0" applyFont="1" applyFill="1" applyBorder="1" applyAlignment="1">
      <alignment horizontal="center" vertical="center"/>
    </xf>
    <xf numFmtId="0" fontId="5" fillId="30" borderId="17" xfId="0" applyFont="1" applyFill="1" applyBorder="1" applyAlignment="1">
      <alignment horizontal="center" vertical="center"/>
    </xf>
    <xf numFmtId="0" fontId="5" fillId="30" borderId="15" xfId="0" applyFont="1" applyFill="1" applyBorder="1" applyAlignment="1">
      <alignment horizontal="center" vertical="center"/>
    </xf>
    <xf numFmtId="0" fontId="45" fillId="3" borderId="0" xfId="0" applyFont="1" applyFill="1" applyAlignment="1">
      <alignment horizontal="left" vertical="top" wrapText="1"/>
    </xf>
    <xf numFmtId="0" fontId="45" fillId="3" borderId="0" xfId="0" applyFont="1" applyFill="1" applyAlignment="1">
      <alignment horizontal="left" vertical="center" wrapText="1"/>
    </xf>
    <xf numFmtId="0" fontId="5" fillId="31" borderId="11" xfId="0" applyFont="1" applyFill="1" applyBorder="1" applyAlignment="1">
      <alignment horizontal="center" wrapText="1"/>
    </xf>
    <xf numFmtId="0" fontId="5" fillId="31" borderId="15" xfId="0" applyFont="1" applyFill="1" applyBorder="1" applyAlignment="1">
      <alignment horizontal="center" wrapText="1"/>
    </xf>
    <xf numFmtId="0" fontId="5" fillId="30" borderId="1" xfId="0" applyFont="1" applyFill="1" applyBorder="1" applyAlignment="1">
      <alignment horizontal="left" vertical="center" wrapText="1"/>
    </xf>
    <xf numFmtId="0" fontId="5" fillId="30" borderId="1" xfId="0" applyFont="1" applyFill="1" applyBorder="1" applyAlignment="1">
      <alignment horizontal="center" vertical="center" wrapText="1"/>
    </xf>
    <xf numFmtId="49" fontId="45" fillId="3" borderId="0" xfId="0" applyNumberFormat="1" applyFont="1" applyFill="1" applyAlignment="1">
      <alignment horizontal="left" vertical="center" wrapText="1"/>
    </xf>
    <xf numFmtId="0" fontId="5" fillId="0" borderId="10" xfId="0" applyFont="1" applyBorder="1" applyAlignment="1">
      <alignment horizontal="left" wrapText="1"/>
    </xf>
    <xf numFmtId="0" fontId="30" fillId="31" borderId="11" xfId="0" applyFont="1" applyFill="1" applyBorder="1" applyAlignment="1">
      <alignment horizontal="center" wrapText="1"/>
    </xf>
    <xf numFmtId="0" fontId="30" fillId="31" borderId="15" xfId="0" applyFont="1" applyFill="1" applyBorder="1" applyAlignment="1">
      <alignment horizontal="center" wrapText="1"/>
    </xf>
    <xf numFmtId="0" fontId="5" fillId="0" borderId="0" xfId="0" applyFont="1" applyAlignment="1">
      <alignment horizontal="left" wrapText="1"/>
    </xf>
    <xf numFmtId="0" fontId="30" fillId="35" borderId="11" xfId="0" applyFont="1" applyFill="1" applyBorder="1" applyAlignment="1">
      <alignment horizontal="center" wrapText="1"/>
    </xf>
    <xf numFmtId="0" fontId="30" fillId="35" borderId="17" xfId="0" applyFont="1" applyFill="1" applyBorder="1" applyAlignment="1">
      <alignment horizontal="center" wrapText="1"/>
    </xf>
    <xf numFmtId="0" fontId="30" fillId="35" borderId="15" xfId="0" applyFont="1" applyFill="1" applyBorder="1" applyAlignment="1">
      <alignment horizontal="center" wrapText="1"/>
    </xf>
    <xf numFmtId="0" fontId="5" fillId="35" borderId="11" xfId="0" applyFont="1" applyFill="1" applyBorder="1" applyAlignment="1">
      <alignment horizontal="center" wrapText="1"/>
    </xf>
    <xf numFmtId="0" fontId="5" fillId="35" borderId="17" xfId="0" applyFont="1" applyFill="1" applyBorder="1" applyAlignment="1">
      <alignment horizontal="center" wrapText="1"/>
    </xf>
    <xf numFmtId="0" fontId="5" fillId="35" borderId="15" xfId="0" applyFont="1" applyFill="1" applyBorder="1" applyAlignment="1">
      <alignment horizontal="center" wrapText="1"/>
    </xf>
    <xf numFmtId="0" fontId="5" fillId="31" borderId="6" xfId="0" applyFont="1" applyFill="1" applyBorder="1" applyAlignment="1">
      <alignment horizontal="center" vertical="center" wrapText="1"/>
    </xf>
    <xf numFmtId="0" fontId="5" fillId="31" borderId="7" xfId="0" applyFont="1" applyFill="1" applyBorder="1" applyAlignment="1">
      <alignment horizontal="center" vertical="center" wrapText="1"/>
    </xf>
    <xf numFmtId="0" fontId="5" fillId="31" borderId="17" xfId="0" applyFont="1" applyFill="1" applyBorder="1" applyAlignment="1">
      <alignment horizontal="center" wrapText="1"/>
    </xf>
    <xf numFmtId="0" fontId="30" fillId="30" borderId="17" xfId="0" applyFont="1" applyFill="1" applyBorder="1" applyAlignment="1">
      <alignment horizontal="center" vertical="center" wrapText="1"/>
    </xf>
    <xf numFmtId="0" fontId="30" fillId="30" borderId="15" xfId="0" applyFont="1" applyFill="1" applyBorder="1" applyAlignment="1">
      <alignment horizontal="center" vertical="center" wrapText="1"/>
    </xf>
    <xf numFmtId="0" fontId="48" fillId="0" borderId="0" xfId="0" applyFont="1" applyAlignment="1">
      <alignment horizontal="left" vertical="center" wrapText="1"/>
    </xf>
    <xf numFmtId="0" fontId="5" fillId="31" borderId="5" xfId="0" applyFont="1" applyFill="1" applyBorder="1" applyAlignment="1">
      <alignment horizontal="center" vertical="center" wrapText="1"/>
    </xf>
    <xf numFmtId="6" fontId="6" fillId="0" borderId="16" xfId="0" applyNumberFormat="1" applyFont="1" applyBorder="1" applyAlignment="1">
      <alignment horizontal="center" vertical="center" wrapText="1"/>
    </xf>
    <xf numFmtId="6" fontId="6" fillId="0" borderId="12" xfId="0" applyNumberFormat="1" applyFont="1" applyBorder="1" applyAlignment="1">
      <alignment horizontal="center" vertical="center" wrapText="1"/>
    </xf>
    <xf numFmtId="6" fontId="6" fillId="0" borderId="18" xfId="0" applyNumberFormat="1" applyFont="1" applyBorder="1" applyAlignment="1">
      <alignment horizontal="center" vertical="center" wrapText="1"/>
    </xf>
    <xf numFmtId="6" fontId="6" fillId="0" borderId="13" xfId="0" applyNumberFormat="1" applyFont="1" applyBorder="1" applyAlignment="1">
      <alignment horizontal="center" vertical="center" wrapText="1"/>
    </xf>
    <xf numFmtId="6" fontId="6" fillId="0" borderId="0" xfId="0" applyNumberFormat="1" applyFont="1" applyBorder="1" applyAlignment="1">
      <alignment horizontal="center" vertical="center" wrapText="1"/>
    </xf>
    <xf numFmtId="6" fontId="6" fillId="0" borderId="21" xfId="0" applyNumberFormat="1" applyFont="1" applyBorder="1" applyAlignment="1">
      <alignment horizontal="center" vertical="center" wrapText="1"/>
    </xf>
    <xf numFmtId="6" fontId="6" fillId="0" borderId="19" xfId="0" applyNumberFormat="1" applyFont="1" applyBorder="1" applyAlignment="1">
      <alignment horizontal="center" vertical="center" wrapText="1"/>
    </xf>
    <xf numFmtId="6" fontId="6" fillId="0" borderId="10" xfId="0" applyNumberFormat="1" applyFont="1" applyBorder="1" applyAlignment="1">
      <alignment horizontal="center" vertical="center" wrapText="1"/>
    </xf>
    <xf numFmtId="6" fontId="6" fillId="0" borderId="20" xfId="0" applyNumberFormat="1" applyFont="1" applyBorder="1" applyAlignment="1">
      <alignment horizontal="center" vertical="center"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5" fillId="31" borderId="1" xfId="0" applyFont="1" applyFill="1" applyBorder="1" applyAlignment="1">
      <alignment horizontal="center" vertical="center" wrapText="1"/>
    </xf>
    <xf numFmtId="0" fontId="1" fillId="31" borderId="6" xfId="0" applyFont="1" applyFill="1" applyBorder="1" applyAlignment="1">
      <alignment horizontal="center" vertical="center" wrapText="1"/>
    </xf>
    <xf numFmtId="0" fontId="1" fillId="31" borderId="7"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8" fillId="31" borderId="11" xfId="14" applyFont="1" applyFill="1" applyBorder="1" applyAlignment="1">
      <alignment horizontal="center" wrapText="1"/>
    </xf>
    <xf numFmtId="0" fontId="8" fillId="31" borderId="15" xfId="14" applyFont="1" applyFill="1" applyBorder="1" applyAlignment="1">
      <alignment horizontal="center" wrapText="1"/>
    </xf>
    <xf numFmtId="0" fontId="8" fillId="31" borderId="6" xfId="14" applyFont="1" applyFill="1" applyBorder="1" applyAlignment="1">
      <alignment horizontal="center" vertical="center" wrapText="1"/>
    </xf>
    <xf numFmtId="0" fontId="8" fillId="31" borderId="7" xfId="14" applyFont="1" applyFill="1" applyBorder="1" applyAlignment="1">
      <alignment horizontal="center" vertical="center" wrapText="1"/>
    </xf>
    <xf numFmtId="0" fontId="8" fillId="31" borderId="6" xfId="14" applyFont="1" applyFill="1" applyBorder="1" applyAlignment="1">
      <alignment horizontal="center" vertical="center"/>
    </xf>
    <xf numFmtId="0" fontId="8" fillId="31" borderId="7" xfId="14" applyFont="1" applyFill="1" applyBorder="1" applyAlignment="1">
      <alignment horizontal="center" vertical="center"/>
    </xf>
    <xf numFmtId="0" fontId="45" fillId="0" borderId="0" xfId="0" applyFont="1" applyAlignment="1">
      <alignment horizontal="left" wrapText="1"/>
    </xf>
    <xf numFmtId="0" fontId="30" fillId="31" borderId="17" xfId="0" applyFont="1" applyFill="1" applyBorder="1" applyAlignment="1">
      <alignment horizontal="center" vertical="center" wrapText="1"/>
    </xf>
    <xf numFmtId="0" fontId="43" fillId="0" borderId="0" xfId="14" applyFont="1" applyBorder="1" applyAlignment="1">
      <alignment horizontal="left" wrapText="1"/>
    </xf>
    <xf numFmtId="0" fontId="8" fillId="31" borderId="1" xfId="14" applyFont="1" applyFill="1" applyBorder="1" applyAlignment="1">
      <alignment horizontal="center"/>
    </xf>
    <xf numFmtId="0" fontId="8" fillId="31" borderId="1" xfId="14" applyFont="1" applyFill="1" applyBorder="1" applyAlignment="1">
      <alignment horizontal="center" wrapText="1"/>
    </xf>
    <xf numFmtId="0" fontId="8" fillId="0" borderId="6" xfId="14" applyFont="1" applyBorder="1" applyAlignment="1">
      <alignment horizontal="center"/>
    </xf>
    <xf numFmtId="0" fontId="8" fillId="0" borderId="5" xfId="14" applyFont="1" applyBorder="1" applyAlignment="1">
      <alignment horizontal="center"/>
    </xf>
    <xf numFmtId="0" fontId="8" fillId="0" borderId="7" xfId="14" applyFont="1" applyBorder="1" applyAlignment="1">
      <alignment horizontal="center"/>
    </xf>
    <xf numFmtId="0" fontId="8" fillId="31" borderId="11" xfId="14" applyFont="1" applyFill="1" applyBorder="1" applyAlignment="1">
      <alignment horizontal="center"/>
    </xf>
    <xf numFmtId="0" fontId="8" fillId="31" borderId="15" xfId="14" applyFont="1" applyFill="1" applyBorder="1" applyAlignment="1">
      <alignment horizontal="center"/>
    </xf>
    <xf numFmtId="0" fontId="43" fillId="0" borderId="0" xfId="0" applyFont="1" applyBorder="1" applyAlignment="1">
      <alignment horizontal="left" wrapText="1"/>
    </xf>
    <xf numFmtId="0" fontId="35" fillId="0" borderId="16"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5" fillId="0" borderId="10" xfId="0" applyFont="1" applyFill="1" applyBorder="1" applyAlignment="1">
      <alignment horizontal="left" vertical="center"/>
    </xf>
    <xf numFmtId="0" fontId="1" fillId="0" borderId="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Border="1" applyAlignment="1">
      <alignment horizontal="center" vertical="center"/>
    </xf>
    <xf numFmtId="0" fontId="5" fillId="35" borderId="11" xfId="0" applyFont="1" applyFill="1" applyBorder="1" applyAlignment="1">
      <alignment horizontal="center"/>
    </xf>
    <xf numFmtId="0" fontId="5" fillId="35" borderId="17" xfId="0" applyFont="1" applyFill="1" applyBorder="1" applyAlignment="1">
      <alignment horizontal="center"/>
    </xf>
    <xf numFmtId="0" fontId="5" fillId="35" borderId="15" xfId="0" applyFont="1" applyFill="1" applyBorder="1" applyAlignment="1">
      <alignment horizontal="center"/>
    </xf>
    <xf numFmtId="0" fontId="5" fillId="31" borderId="1" xfId="0" applyFont="1" applyFill="1" applyBorder="1" applyAlignment="1">
      <alignment horizontal="center" vertical="center"/>
    </xf>
    <xf numFmtId="0" fontId="5" fillId="31" borderId="17" xfId="0" applyFont="1" applyFill="1" applyBorder="1" applyAlignment="1">
      <alignment horizontal="center"/>
    </xf>
    <xf numFmtId="0" fontId="35" fillId="0" borderId="0" xfId="0" applyFont="1" applyBorder="1" applyAlignment="1">
      <alignment horizontal="left" vertical="center" wrapText="1"/>
    </xf>
    <xf numFmtId="0" fontId="5" fillId="0" borderId="10" xfId="0" applyFont="1" applyBorder="1" applyAlignment="1">
      <alignment horizontal="left"/>
    </xf>
    <xf numFmtId="0" fontId="5" fillId="35" borderId="1" xfId="0" applyFont="1" applyFill="1" applyBorder="1" applyAlignment="1">
      <alignment horizontal="center"/>
    </xf>
    <xf numFmtId="0" fontId="1" fillId="0" borderId="6" xfId="0" applyFont="1" applyBorder="1" applyAlignment="1">
      <alignment horizontal="left" wrapText="1"/>
    </xf>
    <xf numFmtId="0" fontId="1" fillId="0" borderId="7" xfId="0" applyFont="1" applyBorder="1" applyAlignment="1">
      <alignment horizontal="left" vertical="center" wrapText="1" indent="2"/>
    </xf>
    <xf numFmtId="0" fontId="1" fillId="0" borderId="1" xfId="0" applyFont="1" applyBorder="1" applyAlignment="1">
      <alignment horizontal="left" vertical="center" wrapText="1" indent="2"/>
    </xf>
    <xf numFmtId="0" fontId="1" fillId="0" borderId="1" xfId="0" applyFont="1" applyBorder="1" applyAlignment="1">
      <alignment horizontal="left" vertical="center" indent="2"/>
    </xf>
    <xf numFmtId="0" fontId="5" fillId="0" borderId="1" xfId="0" applyFont="1" applyBorder="1" applyAlignment="1">
      <alignment horizontal="right"/>
    </xf>
    <xf numFmtId="0" fontId="1" fillId="35" borderId="1" xfId="0" applyFont="1" applyFill="1" applyBorder="1" applyAlignment="1">
      <alignment horizontal="center"/>
    </xf>
    <xf numFmtId="0" fontId="5" fillId="0" borderId="1" xfId="0" applyFont="1" applyBorder="1" applyAlignment="1">
      <alignment horizontal="left"/>
    </xf>
    <xf numFmtId="0" fontId="1" fillId="0" borderId="1" xfId="0" applyFont="1" applyBorder="1" applyAlignment="1">
      <alignment horizontal="left"/>
    </xf>
    <xf numFmtId="0" fontId="5" fillId="0" borderId="11" xfId="0" applyFont="1" applyBorder="1" applyAlignment="1">
      <alignment horizontal="right"/>
    </xf>
    <xf numFmtId="0" fontId="5" fillId="0" borderId="15" xfId="0" applyFont="1" applyBorder="1" applyAlignment="1">
      <alignment horizontal="right"/>
    </xf>
    <xf numFmtId="0" fontId="1" fillId="0" borderId="11" xfId="0" applyFont="1" applyBorder="1" applyAlignment="1">
      <alignment horizontal="left" vertical="center" wrapText="1" indent="2"/>
    </xf>
    <xf numFmtId="0" fontId="1" fillId="0" borderId="15" xfId="0" applyFont="1" applyBorder="1" applyAlignment="1">
      <alignment horizontal="left" vertical="center" wrapText="1" indent="2"/>
    </xf>
    <xf numFmtId="0" fontId="35" fillId="0" borderId="0" xfId="0" applyFont="1" applyBorder="1" applyAlignment="1">
      <alignment horizontal="left" vertical="top" wrapText="1"/>
    </xf>
    <xf numFmtId="0" fontId="5" fillId="0" borderId="11" xfId="0" applyFont="1" applyBorder="1" applyAlignment="1">
      <alignment horizontal="left" wrapText="1"/>
    </xf>
    <xf numFmtId="0" fontId="5" fillId="0" borderId="17" xfId="0" applyFont="1" applyBorder="1" applyAlignment="1">
      <alignment horizontal="left" wrapText="1"/>
    </xf>
    <xf numFmtId="0" fontId="5" fillId="0" borderId="15" xfId="0" applyFont="1" applyBorder="1" applyAlignment="1">
      <alignment horizontal="left" wrapText="1"/>
    </xf>
    <xf numFmtId="0" fontId="5" fillId="35" borderId="1" xfId="0" applyFont="1" applyFill="1" applyBorder="1" applyAlignment="1">
      <alignment horizontal="center" vertical="center" wrapText="1"/>
    </xf>
    <xf numFmtId="0" fontId="5" fillId="35" borderId="1" xfId="0" applyFont="1" applyFill="1" applyBorder="1" applyAlignment="1">
      <alignment horizontal="center" vertical="center"/>
    </xf>
    <xf numFmtId="0" fontId="1" fillId="0" borderId="1" xfId="0" applyFont="1" applyBorder="1" applyAlignment="1">
      <alignment horizontal="left" wrapText="1"/>
    </xf>
  </cellXfs>
  <cellStyles count="231">
    <cellStyle name="Body text" xfId="3" xr:uid="{00000000-0005-0000-0000-000000000000}"/>
    <cellStyle name="Body text 2" xfId="4" xr:uid="{00000000-0005-0000-0000-000001000000}"/>
    <cellStyle name="Calculation" xfId="230" builtinId="22"/>
    <cellStyle name="Chart title" xfId="5" xr:uid="{00000000-0005-0000-0000-000002000000}"/>
    <cellStyle name="Comma" xfId="2" builtinId="3"/>
    <cellStyle name="Comma 2" xfId="6" xr:uid="{00000000-0005-0000-0000-000004000000}"/>
    <cellStyle name="Comma 2 2" xfId="7" xr:uid="{00000000-0005-0000-0000-000005000000}"/>
    <cellStyle name="Comma 2 3" xfId="226" xr:uid="{00000000-0005-0000-0000-000006000000}"/>
    <cellStyle name="Comma 3" xfId="8" xr:uid="{00000000-0005-0000-0000-000007000000}"/>
    <cellStyle name="Comma 3 2" xfId="9" xr:uid="{00000000-0005-0000-0000-000008000000}"/>
    <cellStyle name="Currency" xfId="228" builtinId="4"/>
    <cellStyle name="Footnote" xfId="10" xr:uid="{00000000-0005-0000-0000-000009000000}"/>
    <cellStyle name="Header" xfId="11" xr:uid="{00000000-0005-0000-0000-00000A000000}"/>
    <cellStyle name="Hyperlink" xfId="1" builtinId="8"/>
    <cellStyle name="Main table head" xfId="12" xr:uid="{00000000-0005-0000-0000-00000C000000}"/>
    <cellStyle name="MMDate" xfId="13" xr:uid="{00000000-0005-0000-0000-00000D000000}"/>
    <cellStyle name="Normal" xfId="0" builtinId="0"/>
    <cellStyle name="Normal 2" xfId="14" xr:uid="{00000000-0005-0000-0000-00000F000000}"/>
    <cellStyle name="Normal 2 2" xfId="15" xr:uid="{00000000-0005-0000-0000-000010000000}"/>
    <cellStyle name="Normal 2 2 2" xfId="16" xr:uid="{00000000-0005-0000-0000-000011000000}"/>
    <cellStyle name="Normal 22" xfId="17" xr:uid="{00000000-0005-0000-0000-000012000000}"/>
    <cellStyle name="Normal 22 2" xfId="18" xr:uid="{00000000-0005-0000-0000-000013000000}"/>
    <cellStyle name="Normal 29" xfId="19" xr:uid="{00000000-0005-0000-0000-000014000000}"/>
    <cellStyle name="Normal 29 2" xfId="20" xr:uid="{00000000-0005-0000-0000-000015000000}"/>
    <cellStyle name="Normal 3" xfId="21" xr:uid="{00000000-0005-0000-0000-000016000000}"/>
    <cellStyle name="Normal 3 2" xfId="22" xr:uid="{00000000-0005-0000-0000-000017000000}"/>
    <cellStyle name="Normal 4" xfId="23" xr:uid="{00000000-0005-0000-0000-000018000000}"/>
    <cellStyle name="Normal 4 2" xfId="24" xr:uid="{00000000-0005-0000-0000-000019000000}"/>
    <cellStyle name="Normal 5"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Output" xfId="229" builtinId="21"/>
    <cellStyle name="Percent" xfId="227" builtinId="5"/>
    <cellStyle name="Percent 2" xfId="31" xr:uid="{00000000-0005-0000-0000-000020000000}"/>
    <cellStyle name="Percent 2 2" xfId="32" xr:uid="{00000000-0005-0000-0000-000021000000}"/>
    <cellStyle name="subhead" xfId="33" xr:uid="{00000000-0005-0000-0000-000022000000}"/>
    <cellStyle name="Table subhead" xfId="34" xr:uid="{00000000-0005-0000-0000-000023000000}"/>
    <cellStyle name="wizActionApproved" xfId="35" xr:uid="{00000000-0005-0000-0000-000024000000}"/>
    <cellStyle name="wizActionApproved 2" xfId="36" xr:uid="{00000000-0005-0000-0000-000025000000}"/>
    <cellStyle name="wizActionPromoted" xfId="37" xr:uid="{00000000-0005-0000-0000-000026000000}"/>
    <cellStyle name="wizActionPromoted 2" xfId="38" xr:uid="{00000000-0005-0000-0000-000027000000}"/>
    <cellStyle name="wizActionPublished" xfId="39" xr:uid="{00000000-0005-0000-0000-000028000000}"/>
    <cellStyle name="wizActionPublished 2" xfId="40" xr:uid="{00000000-0005-0000-0000-000029000000}"/>
    <cellStyle name="wizActionRejected" xfId="41" xr:uid="{00000000-0005-0000-0000-00002A000000}"/>
    <cellStyle name="wizActionSigned-Off" xfId="42" xr:uid="{00000000-0005-0000-0000-00002B000000}"/>
    <cellStyle name="wizActionSigned-Off 2" xfId="43" xr:uid="{00000000-0005-0000-0000-00002C000000}"/>
    <cellStyle name="wizActionSubmitted" xfId="44" xr:uid="{00000000-0005-0000-0000-00002D000000}"/>
    <cellStyle name="wizActionSubmitted 2" xfId="45" xr:uid="{00000000-0005-0000-0000-00002E000000}"/>
    <cellStyle name="wizBORDER" xfId="46" xr:uid="{00000000-0005-0000-0000-00002F000000}"/>
    <cellStyle name="wizCOMMENT" xfId="47" xr:uid="{00000000-0005-0000-0000-000030000000}"/>
    <cellStyle name="wizCOMMENT 2" xfId="48" xr:uid="{00000000-0005-0000-0000-000031000000}"/>
    <cellStyle name="wizCROSSREF" xfId="49" xr:uid="{00000000-0005-0000-0000-000032000000}"/>
    <cellStyle name="wizCROSSREF 2" xfId="50" xr:uid="{00000000-0005-0000-0000-000033000000}"/>
    <cellStyle name="wizCURRENCY" xfId="51" xr:uid="{00000000-0005-0000-0000-000034000000}"/>
    <cellStyle name="wizCURRENCY 2" xfId="52" xr:uid="{00000000-0005-0000-0000-000035000000}"/>
    <cellStyle name="wizCUSTOM" xfId="53" xr:uid="{00000000-0005-0000-0000-000036000000}"/>
    <cellStyle name="wizCUSTOM 2" xfId="54" xr:uid="{00000000-0005-0000-0000-000037000000}"/>
    <cellStyle name="wizDATA" xfId="55" xr:uid="{00000000-0005-0000-0000-000038000000}"/>
    <cellStyle name="wizDATA 2" xfId="56" xr:uid="{00000000-0005-0000-0000-000039000000}"/>
    <cellStyle name="wizDATE" xfId="57" xr:uid="{00000000-0005-0000-0000-00003A000000}"/>
    <cellStyle name="wizDATEANDTIME" xfId="58" xr:uid="{00000000-0005-0000-0000-00003B000000}"/>
    <cellStyle name="wizDATEANDTIME 2" xfId="59" xr:uid="{00000000-0005-0000-0000-00003C000000}"/>
    <cellStyle name="wizDESCRIPTION" xfId="60" xr:uid="{00000000-0005-0000-0000-00003D000000}"/>
    <cellStyle name="wizDESCRIPTION 2" xfId="61" xr:uid="{00000000-0005-0000-0000-00003E000000}"/>
    <cellStyle name="wizDRILLSYMBOL" xfId="62" xr:uid="{00000000-0005-0000-0000-00003F000000}"/>
    <cellStyle name="wizGROUP" xfId="63" xr:uid="{00000000-0005-0000-0000-000040000000}"/>
    <cellStyle name="wizGROUP 2" xfId="64" xr:uid="{00000000-0005-0000-0000-000041000000}"/>
    <cellStyle name="wizHIDDEN" xfId="65" xr:uid="{00000000-0005-0000-0000-000042000000}"/>
    <cellStyle name="wizHIDDEN 2" xfId="66" xr:uid="{00000000-0005-0000-0000-000043000000}"/>
    <cellStyle name="WIZHOTCELL" xfId="67" xr:uid="{00000000-0005-0000-0000-000044000000}"/>
    <cellStyle name="WIZHOTCELL 2" xfId="68" xr:uid="{00000000-0005-0000-0000-000045000000}"/>
    <cellStyle name="wizIGNORE" xfId="69" xr:uid="{00000000-0005-0000-0000-000046000000}"/>
    <cellStyle name="wizIGNORE 2" xfId="70" xr:uid="{00000000-0005-0000-0000-000047000000}"/>
    <cellStyle name="wizINTERCODATA" xfId="71" xr:uid="{00000000-0005-0000-0000-000048000000}"/>
    <cellStyle name="wizINTERCODATA 2" xfId="72" xr:uid="{00000000-0005-0000-0000-000049000000}"/>
    <cellStyle name="wizLevel0" xfId="73" xr:uid="{00000000-0005-0000-0000-00004A000000}"/>
    <cellStyle name="wizLevel0 2" xfId="74" xr:uid="{00000000-0005-0000-0000-00004B000000}"/>
    <cellStyle name="wizLevel1" xfId="75" xr:uid="{00000000-0005-0000-0000-00004C000000}"/>
    <cellStyle name="wizLevel1 2" xfId="76" xr:uid="{00000000-0005-0000-0000-00004D000000}"/>
    <cellStyle name="wizLevel10" xfId="77" xr:uid="{00000000-0005-0000-0000-00004E000000}"/>
    <cellStyle name="wizLevel10 2" xfId="78" xr:uid="{00000000-0005-0000-0000-00004F000000}"/>
    <cellStyle name="wizLevel11" xfId="79" xr:uid="{00000000-0005-0000-0000-000050000000}"/>
    <cellStyle name="wizLevel11 2" xfId="80" xr:uid="{00000000-0005-0000-0000-000051000000}"/>
    <cellStyle name="wizLevel12" xfId="81" xr:uid="{00000000-0005-0000-0000-000052000000}"/>
    <cellStyle name="wizLevel12 2" xfId="82" xr:uid="{00000000-0005-0000-0000-000053000000}"/>
    <cellStyle name="wizLevel13" xfId="83" xr:uid="{00000000-0005-0000-0000-000054000000}"/>
    <cellStyle name="wizLevel13 2" xfId="84" xr:uid="{00000000-0005-0000-0000-000055000000}"/>
    <cellStyle name="wizLevel14" xfId="85" xr:uid="{00000000-0005-0000-0000-000056000000}"/>
    <cellStyle name="wizLevel14 2" xfId="86" xr:uid="{00000000-0005-0000-0000-000057000000}"/>
    <cellStyle name="wizLevel15" xfId="87" xr:uid="{00000000-0005-0000-0000-000058000000}"/>
    <cellStyle name="wizLevel15 2" xfId="88" xr:uid="{00000000-0005-0000-0000-000059000000}"/>
    <cellStyle name="wizLevel2" xfId="89" xr:uid="{00000000-0005-0000-0000-00005A000000}"/>
    <cellStyle name="wizLevel2 2" xfId="90" xr:uid="{00000000-0005-0000-0000-00005B000000}"/>
    <cellStyle name="wizLevel3" xfId="91" xr:uid="{00000000-0005-0000-0000-00005C000000}"/>
    <cellStyle name="wizLevel3 2" xfId="92" xr:uid="{00000000-0005-0000-0000-00005D000000}"/>
    <cellStyle name="wizLevel4" xfId="93" xr:uid="{00000000-0005-0000-0000-00005E000000}"/>
    <cellStyle name="wizLevel4 2" xfId="94" xr:uid="{00000000-0005-0000-0000-00005F000000}"/>
    <cellStyle name="wizLevel5" xfId="95" xr:uid="{00000000-0005-0000-0000-000060000000}"/>
    <cellStyle name="wizLevel5 2" xfId="96" xr:uid="{00000000-0005-0000-0000-000061000000}"/>
    <cellStyle name="wizLevel6" xfId="97" xr:uid="{00000000-0005-0000-0000-000062000000}"/>
    <cellStyle name="wizLevel6 2" xfId="98" xr:uid="{00000000-0005-0000-0000-000063000000}"/>
    <cellStyle name="wizLevel7" xfId="99" xr:uid="{00000000-0005-0000-0000-000064000000}"/>
    <cellStyle name="wizLevel7 2" xfId="100" xr:uid="{00000000-0005-0000-0000-000065000000}"/>
    <cellStyle name="wizLevel8" xfId="101" xr:uid="{00000000-0005-0000-0000-000066000000}"/>
    <cellStyle name="wizLevel8 2" xfId="102" xr:uid="{00000000-0005-0000-0000-000067000000}"/>
    <cellStyle name="wizLevel9" xfId="103" xr:uid="{00000000-0005-0000-0000-000068000000}"/>
    <cellStyle name="wizLevel9 2" xfId="104" xr:uid="{00000000-0005-0000-0000-000069000000}"/>
    <cellStyle name="wizLevelColour0" xfId="105" xr:uid="{00000000-0005-0000-0000-00006A000000}"/>
    <cellStyle name="wizLevelColour1" xfId="106" xr:uid="{00000000-0005-0000-0000-00006B000000}"/>
    <cellStyle name="wizLevelColour10" xfId="107" xr:uid="{00000000-0005-0000-0000-00006C000000}"/>
    <cellStyle name="wizLevelColour11" xfId="108" xr:uid="{00000000-0005-0000-0000-00006D000000}"/>
    <cellStyle name="wizLevelColour12" xfId="109" xr:uid="{00000000-0005-0000-0000-00006E000000}"/>
    <cellStyle name="wizLevelColour12 2" xfId="110" xr:uid="{00000000-0005-0000-0000-00006F000000}"/>
    <cellStyle name="wizLevelColour13" xfId="111" xr:uid="{00000000-0005-0000-0000-000070000000}"/>
    <cellStyle name="wizLevelColour13 2" xfId="112" xr:uid="{00000000-0005-0000-0000-000071000000}"/>
    <cellStyle name="wizLevelColour14" xfId="113" xr:uid="{00000000-0005-0000-0000-000072000000}"/>
    <cellStyle name="wizLevelColour14 2" xfId="114" xr:uid="{00000000-0005-0000-0000-000073000000}"/>
    <cellStyle name="wizLevelColour15" xfId="115" xr:uid="{00000000-0005-0000-0000-000074000000}"/>
    <cellStyle name="wizLevelColour15 2" xfId="116" xr:uid="{00000000-0005-0000-0000-000075000000}"/>
    <cellStyle name="wizLevelColour2" xfId="117" xr:uid="{00000000-0005-0000-0000-000076000000}"/>
    <cellStyle name="wizLevelColour3" xfId="118" xr:uid="{00000000-0005-0000-0000-000077000000}"/>
    <cellStyle name="wizLevelColour4" xfId="119" xr:uid="{00000000-0005-0000-0000-000078000000}"/>
    <cellStyle name="wizLevelColour4 2" xfId="120" xr:uid="{00000000-0005-0000-0000-000079000000}"/>
    <cellStyle name="wizLevelColour5" xfId="121" xr:uid="{00000000-0005-0000-0000-00007A000000}"/>
    <cellStyle name="wizLevelColour5 2" xfId="122" xr:uid="{00000000-0005-0000-0000-00007B000000}"/>
    <cellStyle name="wizLevelColour6" xfId="123" xr:uid="{00000000-0005-0000-0000-00007C000000}"/>
    <cellStyle name="wizLevelColour6 2" xfId="124" xr:uid="{00000000-0005-0000-0000-00007D000000}"/>
    <cellStyle name="wizLevelColour7" xfId="125" xr:uid="{00000000-0005-0000-0000-00007E000000}"/>
    <cellStyle name="wizLevelColour7 2" xfId="126" xr:uid="{00000000-0005-0000-0000-00007F000000}"/>
    <cellStyle name="wizLevelColour8" xfId="127" xr:uid="{00000000-0005-0000-0000-000080000000}"/>
    <cellStyle name="wizLevelColour9" xfId="128" xr:uid="{00000000-0005-0000-0000-000081000000}"/>
    <cellStyle name="wizNORMAL" xfId="129" xr:uid="{00000000-0005-0000-0000-000082000000}"/>
    <cellStyle name="wizNORMAL 2" xfId="130" xr:uid="{00000000-0005-0000-0000-000083000000}"/>
    <cellStyle name="wizNUMBER" xfId="131" xr:uid="{00000000-0005-0000-0000-000084000000}"/>
    <cellStyle name="wizReview0" xfId="132" xr:uid="{00000000-0005-0000-0000-000085000000}"/>
    <cellStyle name="wizReview0 2" xfId="133" xr:uid="{00000000-0005-0000-0000-000086000000}"/>
    <cellStyle name="wizReview1" xfId="134" xr:uid="{00000000-0005-0000-0000-000087000000}"/>
    <cellStyle name="wizReview-1" xfId="135" xr:uid="{00000000-0005-0000-0000-000088000000}"/>
    <cellStyle name="wizReview-1 2" xfId="136" xr:uid="{00000000-0005-0000-0000-000089000000}"/>
    <cellStyle name="wizReview10" xfId="137" xr:uid="{00000000-0005-0000-0000-00008A000000}"/>
    <cellStyle name="wizReview10 2" xfId="138" xr:uid="{00000000-0005-0000-0000-00008B000000}"/>
    <cellStyle name="wizReview11" xfId="139" xr:uid="{00000000-0005-0000-0000-00008C000000}"/>
    <cellStyle name="wizReview11 2" xfId="140" xr:uid="{00000000-0005-0000-0000-00008D000000}"/>
    <cellStyle name="wizReview12" xfId="141" xr:uid="{00000000-0005-0000-0000-00008E000000}"/>
    <cellStyle name="wizReview12 2" xfId="142" xr:uid="{00000000-0005-0000-0000-00008F000000}"/>
    <cellStyle name="wizReview13" xfId="143" xr:uid="{00000000-0005-0000-0000-000090000000}"/>
    <cellStyle name="wizReview13 2" xfId="144" xr:uid="{00000000-0005-0000-0000-000091000000}"/>
    <cellStyle name="wizReview14" xfId="145" xr:uid="{00000000-0005-0000-0000-000092000000}"/>
    <cellStyle name="wizReview14 2" xfId="146" xr:uid="{00000000-0005-0000-0000-000093000000}"/>
    <cellStyle name="wizReview15" xfId="147" xr:uid="{00000000-0005-0000-0000-000094000000}"/>
    <cellStyle name="wizReview15 2" xfId="148" xr:uid="{00000000-0005-0000-0000-000095000000}"/>
    <cellStyle name="wizReview2" xfId="149" xr:uid="{00000000-0005-0000-0000-000096000000}"/>
    <cellStyle name="wizReview-2" xfId="150" xr:uid="{00000000-0005-0000-0000-000097000000}"/>
    <cellStyle name="wizReview2 10" xfId="151" xr:uid="{00000000-0005-0000-0000-000098000000}"/>
    <cellStyle name="wizReview-2 10" xfId="152" xr:uid="{00000000-0005-0000-0000-000099000000}"/>
    <cellStyle name="wizReview2 11" xfId="153" xr:uid="{00000000-0005-0000-0000-00009A000000}"/>
    <cellStyle name="wizReview-2 11" xfId="154" xr:uid="{00000000-0005-0000-0000-00009B000000}"/>
    <cellStyle name="wizReview2 12" xfId="155" xr:uid="{00000000-0005-0000-0000-00009C000000}"/>
    <cellStyle name="wizReview-2 12" xfId="156" xr:uid="{00000000-0005-0000-0000-00009D000000}"/>
    <cellStyle name="wizReview2 13" xfId="157" xr:uid="{00000000-0005-0000-0000-00009E000000}"/>
    <cellStyle name="wizReview-2 13" xfId="158" xr:uid="{00000000-0005-0000-0000-00009F000000}"/>
    <cellStyle name="wizReview2 14" xfId="159" xr:uid="{00000000-0005-0000-0000-0000A0000000}"/>
    <cellStyle name="wizReview-2 14" xfId="160" xr:uid="{00000000-0005-0000-0000-0000A1000000}"/>
    <cellStyle name="wizReview2 15" xfId="161" xr:uid="{00000000-0005-0000-0000-0000A2000000}"/>
    <cellStyle name="wizReview-2 15" xfId="162" xr:uid="{00000000-0005-0000-0000-0000A3000000}"/>
    <cellStyle name="wizReview2 2" xfId="163" xr:uid="{00000000-0005-0000-0000-0000A4000000}"/>
    <cellStyle name="wizReview-2 2" xfId="164" xr:uid="{00000000-0005-0000-0000-0000A5000000}"/>
    <cellStyle name="wizReview2 3" xfId="165" xr:uid="{00000000-0005-0000-0000-0000A6000000}"/>
    <cellStyle name="wizReview-2 3" xfId="166" xr:uid="{00000000-0005-0000-0000-0000A7000000}"/>
    <cellStyle name="wizReview2 4" xfId="167" xr:uid="{00000000-0005-0000-0000-0000A8000000}"/>
    <cellStyle name="wizReview-2 4" xfId="168" xr:uid="{00000000-0005-0000-0000-0000A9000000}"/>
    <cellStyle name="wizReview2 5" xfId="169" xr:uid="{00000000-0005-0000-0000-0000AA000000}"/>
    <cellStyle name="wizReview-2 5" xfId="170" xr:uid="{00000000-0005-0000-0000-0000AB000000}"/>
    <cellStyle name="wizReview2 6" xfId="171" xr:uid="{00000000-0005-0000-0000-0000AC000000}"/>
    <cellStyle name="wizReview-2 6" xfId="172" xr:uid="{00000000-0005-0000-0000-0000AD000000}"/>
    <cellStyle name="wizReview2 7" xfId="173" xr:uid="{00000000-0005-0000-0000-0000AE000000}"/>
    <cellStyle name="wizReview-2 7" xfId="174" xr:uid="{00000000-0005-0000-0000-0000AF000000}"/>
    <cellStyle name="wizReview2 8" xfId="175" xr:uid="{00000000-0005-0000-0000-0000B0000000}"/>
    <cellStyle name="wizReview-2 8" xfId="176" xr:uid="{00000000-0005-0000-0000-0000B1000000}"/>
    <cellStyle name="wizReview2 9" xfId="177" xr:uid="{00000000-0005-0000-0000-0000B2000000}"/>
    <cellStyle name="wizReview-2 9" xfId="178" xr:uid="{00000000-0005-0000-0000-0000B3000000}"/>
    <cellStyle name="wizReview3" xfId="179" xr:uid="{00000000-0005-0000-0000-0000B4000000}"/>
    <cellStyle name="wizReview4" xfId="180" xr:uid="{00000000-0005-0000-0000-0000B5000000}"/>
    <cellStyle name="wizReview5" xfId="181" xr:uid="{00000000-0005-0000-0000-0000B6000000}"/>
    <cellStyle name="wizReview6" xfId="182" xr:uid="{00000000-0005-0000-0000-0000B7000000}"/>
    <cellStyle name="wizReview6 2" xfId="183" xr:uid="{00000000-0005-0000-0000-0000B8000000}"/>
    <cellStyle name="wizReview7" xfId="184" xr:uid="{00000000-0005-0000-0000-0000B9000000}"/>
    <cellStyle name="wizReview7 2" xfId="185" xr:uid="{00000000-0005-0000-0000-0000BA000000}"/>
    <cellStyle name="wizReview8" xfId="186" xr:uid="{00000000-0005-0000-0000-0000BB000000}"/>
    <cellStyle name="wizReview8 2" xfId="187" xr:uid="{00000000-0005-0000-0000-0000BC000000}"/>
    <cellStyle name="wizReview9" xfId="188" xr:uid="{00000000-0005-0000-0000-0000BD000000}"/>
    <cellStyle name="wizReview9 2" xfId="189" xr:uid="{00000000-0005-0000-0000-0000BE000000}"/>
    <cellStyle name="wizRowColour0" xfId="190" xr:uid="{00000000-0005-0000-0000-0000BF000000}"/>
    <cellStyle name="wizRowColour1" xfId="191" xr:uid="{00000000-0005-0000-0000-0000C0000000}"/>
    <cellStyle name="wizRowColour10" xfId="192" xr:uid="{00000000-0005-0000-0000-0000C1000000}"/>
    <cellStyle name="wizRowColour11" xfId="193" xr:uid="{00000000-0005-0000-0000-0000C2000000}"/>
    <cellStyle name="wizRowColour12" xfId="194" xr:uid="{00000000-0005-0000-0000-0000C3000000}"/>
    <cellStyle name="wizRowColour13" xfId="195" xr:uid="{00000000-0005-0000-0000-0000C4000000}"/>
    <cellStyle name="wizRowColour14" xfId="196" xr:uid="{00000000-0005-0000-0000-0000C5000000}"/>
    <cellStyle name="wizRowColour15" xfId="197" xr:uid="{00000000-0005-0000-0000-0000C6000000}"/>
    <cellStyle name="wizRowColour2" xfId="198" xr:uid="{00000000-0005-0000-0000-0000C7000000}"/>
    <cellStyle name="wizRowColour3" xfId="199" xr:uid="{00000000-0005-0000-0000-0000C8000000}"/>
    <cellStyle name="wizRowColour4" xfId="200" xr:uid="{00000000-0005-0000-0000-0000C9000000}"/>
    <cellStyle name="wizRowColour5" xfId="201" xr:uid="{00000000-0005-0000-0000-0000CA000000}"/>
    <cellStyle name="wizRowColour6" xfId="202" xr:uid="{00000000-0005-0000-0000-0000CB000000}"/>
    <cellStyle name="wizRowColour7" xfId="203" xr:uid="{00000000-0005-0000-0000-0000CC000000}"/>
    <cellStyle name="wizRowColour8" xfId="204" xr:uid="{00000000-0005-0000-0000-0000CD000000}"/>
    <cellStyle name="wizRowColour9" xfId="205" xr:uid="{00000000-0005-0000-0000-0000CE000000}"/>
    <cellStyle name="wizStarted" xfId="206" xr:uid="{00000000-0005-0000-0000-0000CF000000}"/>
    <cellStyle name="wizStarted 2" xfId="207" xr:uid="{00000000-0005-0000-0000-0000D0000000}"/>
    <cellStyle name="wizStatusCalculate" xfId="208" xr:uid="{00000000-0005-0000-0000-0000D1000000}"/>
    <cellStyle name="wizStatusConsolidate" xfId="209" xr:uid="{00000000-0005-0000-0000-0000D2000000}"/>
    <cellStyle name="wizStatusNoData" xfId="210" xr:uid="{00000000-0005-0000-0000-0000D3000000}"/>
    <cellStyle name="wizStatusNoData 2" xfId="211" xr:uid="{00000000-0005-0000-0000-0000D4000000}"/>
    <cellStyle name="wizStatusOK" xfId="212" xr:uid="{00000000-0005-0000-0000-0000D5000000}"/>
    <cellStyle name="wizStatusOK 2" xfId="213" xr:uid="{00000000-0005-0000-0000-0000D6000000}"/>
    <cellStyle name="wizStatusSystem" xfId="214" xr:uid="{00000000-0005-0000-0000-0000D7000000}"/>
    <cellStyle name="wizStatusSystem 2" xfId="215" xr:uid="{00000000-0005-0000-0000-0000D8000000}"/>
    <cellStyle name="wizStatusTranslate" xfId="216" xr:uid="{00000000-0005-0000-0000-0000D9000000}"/>
    <cellStyle name="wizStatusTranslate 2" xfId="217" xr:uid="{00000000-0005-0000-0000-0000DA000000}"/>
    <cellStyle name="wizSUBTITLE" xfId="218" xr:uid="{00000000-0005-0000-0000-0000DB000000}"/>
    <cellStyle name="wizSUBTOTAL" xfId="219" xr:uid="{00000000-0005-0000-0000-0000DC000000}"/>
    <cellStyle name="wizTIME" xfId="220" xr:uid="{00000000-0005-0000-0000-0000DD000000}"/>
    <cellStyle name="wizTIME 2" xfId="221" xr:uid="{00000000-0005-0000-0000-0000DE000000}"/>
    <cellStyle name="wizTITLE" xfId="222" xr:uid="{00000000-0005-0000-0000-0000DF000000}"/>
    <cellStyle name="wizTITLE1" xfId="223" xr:uid="{00000000-0005-0000-0000-0000E0000000}"/>
    <cellStyle name="wizTITLE2" xfId="224" xr:uid="{00000000-0005-0000-0000-0000E1000000}"/>
    <cellStyle name="wizTITLE3" xfId="225" xr:uid="{00000000-0005-0000-0000-0000E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510540</xdr:colOff>
      <xdr:row>11</xdr:row>
      <xdr:rowOff>136398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50920" cy="21518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1382395</xdr:colOff>
      <xdr:row>4</xdr:row>
      <xdr:rowOff>98757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1387475</xdr:colOff>
      <xdr:row>4</xdr:row>
      <xdr:rowOff>126697</xdr:rowOff>
    </xdr:to>
    <xdr:pic>
      <xdr:nvPicPr>
        <xdr:cNvPr id="3" name="Picture 2">
          <a:extLst>
            <a:ext uri="{FF2B5EF4-FFF2-40B4-BE49-F238E27FC236}">
              <a16:creationId xmlns:a16="http://schemas.microsoft.com/office/drawing/2014/main" id="{E45B7DBB-37C1-4DB4-9C77-A289B2F9B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42342"/>
        </a:xfrm>
        <a:prstGeom prst="rect">
          <a:avLst/>
        </a:prstGeom>
        <a:ln w="3175">
          <a:noFill/>
        </a:ln>
      </xdr:spPr>
    </xdr:pic>
    <xdr:clientData/>
  </xdr:twoCellAnchor>
  <xdr:twoCellAnchor editAs="oneCell">
    <xdr:from>
      <xdr:col>0</xdr:col>
      <xdr:colOff>0</xdr:colOff>
      <xdr:row>0</xdr:row>
      <xdr:rowOff>0</xdr:rowOff>
    </xdr:from>
    <xdr:to>
      <xdr:col>0</xdr:col>
      <xdr:colOff>1387475</xdr:colOff>
      <xdr:row>4</xdr:row>
      <xdr:rowOff>141937</xdr:rowOff>
    </xdr:to>
    <xdr:pic>
      <xdr:nvPicPr>
        <xdr:cNvPr id="4" name="Picture 3">
          <a:extLst>
            <a:ext uri="{FF2B5EF4-FFF2-40B4-BE49-F238E27FC236}">
              <a16:creationId xmlns:a16="http://schemas.microsoft.com/office/drawing/2014/main" id="{247AD3B2-C5C4-4BEC-915C-36D313723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61392"/>
        </a:xfrm>
        <a:prstGeom prst="rect">
          <a:avLst/>
        </a:prstGeom>
        <a:ln w="3175">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1387475</xdr:colOff>
      <xdr:row>4</xdr:row>
      <xdr:rowOff>98122</xdr:rowOff>
    </xdr:to>
    <xdr:pic>
      <xdr:nvPicPr>
        <xdr:cNvPr id="2" name="Picture 1">
          <a:extLst>
            <a:ext uri="{FF2B5EF4-FFF2-40B4-BE49-F238E27FC236}">
              <a16:creationId xmlns:a16="http://schemas.microsoft.com/office/drawing/2014/main" id="{B7883366-D8B5-4E8B-82AD-37B9CB6C3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34722"/>
        </a:xfrm>
        <a:prstGeom prst="rect">
          <a:avLst/>
        </a:prstGeom>
        <a:ln w="3175">
          <a:noFill/>
        </a:ln>
      </xdr:spPr>
    </xdr:pic>
    <xdr:clientData/>
  </xdr:twoCellAnchor>
  <xdr:twoCellAnchor editAs="oneCell">
    <xdr:from>
      <xdr:col>0</xdr:col>
      <xdr:colOff>0</xdr:colOff>
      <xdr:row>0</xdr:row>
      <xdr:rowOff>0</xdr:rowOff>
    </xdr:from>
    <xdr:to>
      <xdr:col>0</xdr:col>
      <xdr:colOff>1387475</xdr:colOff>
      <xdr:row>4</xdr:row>
      <xdr:rowOff>134317</xdr:rowOff>
    </xdr:to>
    <xdr:pic>
      <xdr:nvPicPr>
        <xdr:cNvPr id="3" name="Picture 2">
          <a:extLst>
            <a:ext uri="{FF2B5EF4-FFF2-40B4-BE49-F238E27FC236}">
              <a16:creationId xmlns:a16="http://schemas.microsoft.com/office/drawing/2014/main" id="{8197DEF2-DABE-4D88-A6AB-FAC230510B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70917"/>
        </a:xfrm>
        <a:prstGeom prst="rect">
          <a:avLst/>
        </a:prstGeom>
        <a:ln w="3175">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0</xdr:col>
      <xdr:colOff>1393190</xdr:colOff>
      <xdr:row>4</xdr:row>
      <xdr:rowOff>98757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0"/>
          <a:ext cx="1386840" cy="840437"/>
        </a:xfrm>
        <a:prstGeom prst="rect">
          <a:avLst/>
        </a:prstGeom>
        <a:ln w="3175">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1391920</xdr:colOff>
      <xdr:row>4</xdr:row>
      <xdr:rowOff>133047</xdr:rowOff>
    </xdr:to>
    <xdr:pic>
      <xdr:nvPicPr>
        <xdr:cNvPr id="2" name="Picture 1">
          <a:extLst>
            <a:ext uri="{FF2B5EF4-FFF2-40B4-BE49-F238E27FC236}">
              <a16:creationId xmlns:a16="http://schemas.microsoft.com/office/drawing/2014/main" id="{E9007DED-0735-4CC1-B6E8-76C2A127E3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380490" cy="845517"/>
        </a:xfrm>
        <a:prstGeom prst="rect">
          <a:avLst/>
        </a:prstGeom>
        <a:ln w="317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1393190</xdr:colOff>
      <xdr:row>4</xdr:row>
      <xdr:rowOff>98334</xdr:rowOff>
    </xdr:to>
    <xdr:pic>
      <xdr:nvPicPr>
        <xdr:cNvPr id="2" name="Picture 1">
          <a:extLst>
            <a:ext uri="{FF2B5EF4-FFF2-40B4-BE49-F238E27FC236}">
              <a16:creationId xmlns:a16="http://schemas.microsoft.com/office/drawing/2014/main" id="{6366A9E4-C790-44A5-AEF5-A4E35BA73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9380" cy="805724"/>
        </a:xfrm>
        <a:prstGeom prst="rect">
          <a:avLst/>
        </a:prstGeom>
        <a:ln w="317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1391920</xdr:colOff>
      <xdr:row>4</xdr:row>
      <xdr:rowOff>94947</xdr:rowOff>
    </xdr:to>
    <xdr:pic>
      <xdr:nvPicPr>
        <xdr:cNvPr id="2" name="Picture 1">
          <a:extLst>
            <a:ext uri="{FF2B5EF4-FFF2-40B4-BE49-F238E27FC236}">
              <a16:creationId xmlns:a16="http://schemas.microsoft.com/office/drawing/2014/main" id="{07200F08-287B-4D3B-9D94-BA4A5B504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8110" cy="828372"/>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136857</xdr:rowOff>
    </xdr:to>
    <xdr:pic>
      <xdr:nvPicPr>
        <xdr:cNvPr id="3" name="Picture 2">
          <a:extLst>
            <a:ext uri="{FF2B5EF4-FFF2-40B4-BE49-F238E27FC236}">
              <a16:creationId xmlns:a16="http://schemas.microsoft.com/office/drawing/2014/main" id="{D501743F-CD68-4397-A6AA-DC756F9BA3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8110" cy="864567"/>
        </a:xfrm>
        <a:prstGeom prst="rect">
          <a:avLst/>
        </a:prstGeom>
        <a:ln w="3175">
          <a:noFill/>
        </a:ln>
      </xdr:spPr>
    </xdr:pic>
    <xdr:clientData/>
  </xdr:twoCellAnchor>
  <xdr:twoCellAnchor editAs="oneCell">
    <xdr:from>
      <xdr:col>0</xdr:col>
      <xdr:colOff>0</xdr:colOff>
      <xdr:row>0</xdr:row>
      <xdr:rowOff>0</xdr:rowOff>
    </xdr:from>
    <xdr:to>
      <xdr:col>0</xdr:col>
      <xdr:colOff>1353820</xdr:colOff>
      <xdr:row>4</xdr:row>
      <xdr:rowOff>136857</xdr:rowOff>
    </xdr:to>
    <xdr:pic>
      <xdr:nvPicPr>
        <xdr:cNvPr id="4" name="Picture 3">
          <a:extLst>
            <a:ext uri="{FF2B5EF4-FFF2-40B4-BE49-F238E27FC236}">
              <a16:creationId xmlns:a16="http://schemas.microsoft.com/office/drawing/2014/main" id="{72D766BB-5BE8-40BE-9A78-A1768048B2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0010" cy="864567"/>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136857</xdr:rowOff>
    </xdr:to>
    <xdr:pic>
      <xdr:nvPicPr>
        <xdr:cNvPr id="5" name="Picture 4">
          <a:extLst>
            <a:ext uri="{FF2B5EF4-FFF2-40B4-BE49-F238E27FC236}">
              <a16:creationId xmlns:a16="http://schemas.microsoft.com/office/drawing/2014/main" id="{6F4CF0B9-D99B-47F4-83C3-878FDE9F9D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8110" cy="864567"/>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133047</xdr:rowOff>
    </xdr:to>
    <xdr:pic>
      <xdr:nvPicPr>
        <xdr:cNvPr id="6" name="Picture 5">
          <a:extLst>
            <a:ext uri="{FF2B5EF4-FFF2-40B4-BE49-F238E27FC236}">
              <a16:creationId xmlns:a16="http://schemas.microsoft.com/office/drawing/2014/main" id="{B626F39E-96D7-4660-B8B4-6565B0B401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8110" cy="866472"/>
        </a:xfrm>
        <a:prstGeom prst="rect">
          <a:avLst/>
        </a:prstGeom>
        <a:ln w="3175">
          <a:noFill/>
        </a:ln>
      </xdr:spPr>
    </xdr:pic>
    <xdr:clientData/>
  </xdr:twoCellAnchor>
  <xdr:twoCellAnchor editAs="oneCell">
    <xdr:from>
      <xdr:col>0</xdr:col>
      <xdr:colOff>0</xdr:colOff>
      <xdr:row>0</xdr:row>
      <xdr:rowOff>0</xdr:rowOff>
    </xdr:from>
    <xdr:to>
      <xdr:col>0</xdr:col>
      <xdr:colOff>1353820</xdr:colOff>
      <xdr:row>4</xdr:row>
      <xdr:rowOff>132412</xdr:rowOff>
    </xdr:to>
    <xdr:pic>
      <xdr:nvPicPr>
        <xdr:cNvPr id="7" name="Picture 6">
          <a:extLst>
            <a:ext uri="{FF2B5EF4-FFF2-40B4-BE49-F238E27FC236}">
              <a16:creationId xmlns:a16="http://schemas.microsoft.com/office/drawing/2014/main" id="{3DEAA545-A2A1-4C49-8FC7-B32D5B46B1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0010" cy="869647"/>
        </a:xfrm>
        <a:prstGeom prst="rect">
          <a:avLst/>
        </a:prstGeom>
        <a:ln w="3175">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79220" cy="853984"/>
    <xdr:pic>
      <xdr:nvPicPr>
        <xdr:cNvPr id="2" name="Picture 1">
          <a:extLst>
            <a:ext uri="{FF2B5EF4-FFF2-40B4-BE49-F238E27FC236}">
              <a16:creationId xmlns:a16="http://schemas.microsoft.com/office/drawing/2014/main" id="{D7A8A392-D56E-4E37-A579-D32E33DBD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3" name="Picture 2">
          <a:extLst>
            <a:ext uri="{FF2B5EF4-FFF2-40B4-BE49-F238E27FC236}">
              <a16:creationId xmlns:a16="http://schemas.microsoft.com/office/drawing/2014/main" id="{5BD80CBE-C46F-45C4-B756-4FB431953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4" name="Picture 3">
          <a:extLst>
            <a:ext uri="{FF2B5EF4-FFF2-40B4-BE49-F238E27FC236}">
              <a16:creationId xmlns:a16="http://schemas.microsoft.com/office/drawing/2014/main" id="{D58DB4AE-E567-4ECD-9B8C-6202108AE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5" name="Picture 4">
          <a:extLst>
            <a:ext uri="{FF2B5EF4-FFF2-40B4-BE49-F238E27FC236}">
              <a16:creationId xmlns:a16="http://schemas.microsoft.com/office/drawing/2014/main" id="{B88FBB08-6B8A-4A7D-8776-48CA82433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6" name="Picture 5">
          <a:extLst>
            <a:ext uri="{FF2B5EF4-FFF2-40B4-BE49-F238E27FC236}">
              <a16:creationId xmlns:a16="http://schemas.microsoft.com/office/drawing/2014/main" id="{6BF1DB5C-6EE5-4B36-A2E0-96B9A5FCB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7" name="Picture 6">
          <a:extLst>
            <a:ext uri="{FF2B5EF4-FFF2-40B4-BE49-F238E27FC236}">
              <a16:creationId xmlns:a16="http://schemas.microsoft.com/office/drawing/2014/main" id="{F46ED1AE-E86E-4B9E-8187-6BD3565C46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1391920</xdr:colOff>
      <xdr:row>4</xdr:row>
      <xdr:rowOff>94947</xdr:rowOff>
    </xdr:to>
    <xdr:pic>
      <xdr:nvPicPr>
        <xdr:cNvPr id="2" name="Picture 1">
          <a:extLst>
            <a:ext uri="{FF2B5EF4-FFF2-40B4-BE49-F238E27FC236}">
              <a16:creationId xmlns:a16="http://schemas.microsoft.com/office/drawing/2014/main" id="{7D025BD3-9478-4F08-B5AE-CD2629AA4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31547"/>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131142</xdr:rowOff>
    </xdr:to>
    <xdr:pic>
      <xdr:nvPicPr>
        <xdr:cNvPr id="3" name="Picture 2">
          <a:extLst>
            <a:ext uri="{FF2B5EF4-FFF2-40B4-BE49-F238E27FC236}">
              <a16:creationId xmlns:a16="http://schemas.microsoft.com/office/drawing/2014/main" id="{0D351CA0-3545-4074-9D77-3C3CB7CF00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67742"/>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131142</xdr:rowOff>
    </xdr:to>
    <xdr:pic>
      <xdr:nvPicPr>
        <xdr:cNvPr id="4" name="Picture 3">
          <a:extLst>
            <a:ext uri="{FF2B5EF4-FFF2-40B4-BE49-F238E27FC236}">
              <a16:creationId xmlns:a16="http://schemas.microsoft.com/office/drawing/2014/main" id="{D26334C6-908B-4532-80E1-E9AC76678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67742"/>
        </a:xfrm>
        <a:prstGeom prst="rect">
          <a:avLst/>
        </a:prstGeom>
        <a:ln w="3175">
          <a:noFill/>
        </a:ln>
      </xdr:spPr>
    </xdr:pic>
    <xdr:clientData/>
  </xdr:twoCellAnchor>
  <xdr:twoCellAnchor editAs="oneCell">
    <xdr:from>
      <xdr:col>0</xdr:col>
      <xdr:colOff>0</xdr:colOff>
      <xdr:row>0</xdr:row>
      <xdr:rowOff>0</xdr:rowOff>
    </xdr:from>
    <xdr:to>
      <xdr:col>0</xdr:col>
      <xdr:colOff>1355725</xdr:colOff>
      <xdr:row>4</xdr:row>
      <xdr:rowOff>131142</xdr:rowOff>
    </xdr:to>
    <xdr:pic>
      <xdr:nvPicPr>
        <xdr:cNvPr id="5" name="Picture 4">
          <a:extLst>
            <a:ext uri="{FF2B5EF4-FFF2-40B4-BE49-F238E27FC236}">
              <a16:creationId xmlns:a16="http://schemas.microsoft.com/office/drawing/2014/main" id="{E09C461B-C219-4F21-98B7-B96E04C0C7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5725" cy="867742"/>
        </a:xfrm>
        <a:prstGeom prst="rect">
          <a:avLst/>
        </a:prstGeom>
        <a:ln w="3175">
          <a:noFill/>
        </a:ln>
      </xdr:spPr>
    </xdr:pic>
    <xdr:clientData/>
  </xdr:twoCellAnchor>
  <xdr:twoCellAnchor editAs="oneCell">
    <xdr:from>
      <xdr:col>0</xdr:col>
      <xdr:colOff>0</xdr:colOff>
      <xdr:row>0</xdr:row>
      <xdr:rowOff>0</xdr:rowOff>
    </xdr:from>
    <xdr:to>
      <xdr:col>0</xdr:col>
      <xdr:colOff>1355725</xdr:colOff>
      <xdr:row>4</xdr:row>
      <xdr:rowOff>131142</xdr:rowOff>
    </xdr:to>
    <xdr:pic>
      <xdr:nvPicPr>
        <xdr:cNvPr id="6" name="Picture 5">
          <a:extLst>
            <a:ext uri="{FF2B5EF4-FFF2-40B4-BE49-F238E27FC236}">
              <a16:creationId xmlns:a16="http://schemas.microsoft.com/office/drawing/2014/main" id="{54D7BE42-0143-4EE4-AF4F-834CD483A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5725" cy="867742"/>
        </a:xfrm>
        <a:prstGeom prst="rect">
          <a:avLst/>
        </a:prstGeom>
        <a:ln w="3175">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1387475</xdr:colOff>
      <xdr:row>4</xdr:row>
      <xdr:rowOff>98122</xdr:rowOff>
    </xdr:to>
    <xdr:pic>
      <xdr:nvPicPr>
        <xdr:cNvPr id="2" name="Picture 1">
          <a:extLst>
            <a:ext uri="{FF2B5EF4-FFF2-40B4-BE49-F238E27FC236}">
              <a16:creationId xmlns:a16="http://schemas.microsoft.com/office/drawing/2014/main" id="{497048D4-659D-47AA-990A-BF12591AF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18212"/>
        </a:xfrm>
        <a:prstGeom prst="rect">
          <a:avLst/>
        </a:prstGeom>
        <a:ln w="3175">
          <a:noFill/>
        </a:ln>
      </xdr:spPr>
    </xdr:pic>
    <xdr:clientData/>
  </xdr:twoCellAnchor>
  <xdr:twoCellAnchor editAs="oneCell">
    <xdr:from>
      <xdr:col>0</xdr:col>
      <xdr:colOff>0</xdr:colOff>
      <xdr:row>0</xdr:row>
      <xdr:rowOff>0</xdr:rowOff>
    </xdr:from>
    <xdr:to>
      <xdr:col>0</xdr:col>
      <xdr:colOff>1387475</xdr:colOff>
      <xdr:row>4</xdr:row>
      <xdr:rowOff>134317</xdr:rowOff>
    </xdr:to>
    <xdr:pic>
      <xdr:nvPicPr>
        <xdr:cNvPr id="3" name="Picture 2">
          <a:extLst>
            <a:ext uri="{FF2B5EF4-FFF2-40B4-BE49-F238E27FC236}">
              <a16:creationId xmlns:a16="http://schemas.microsoft.com/office/drawing/2014/main" id="{6E81CF3D-CB78-48C6-9642-4A617266C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54407"/>
        </a:xfrm>
        <a:prstGeom prst="rect">
          <a:avLst/>
        </a:prstGeom>
        <a:ln w="3175">
          <a:noFill/>
        </a:ln>
      </xdr:spPr>
    </xdr:pic>
    <xdr:clientData/>
  </xdr:twoCellAnchor>
  <xdr:twoCellAnchor editAs="oneCell">
    <xdr:from>
      <xdr:col>0</xdr:col>
      <xdr:colOff>0</xdr:colOff>
      <xdr:row>0</xdr:row>
      <xdr:rowOff>0</xdr:rowOff>
    </xdr:from>
    <xdr:to>
      <xdr:col>0</xdr:col>
      <xdr:colOff>1349375</xdr:colOff>
      <xdr:row>4</xdr:row>
      <xdr:rowOff>134317</xdr:rowOff>
    </xdr:to>
    <xdr:pic>
      <xdr:nvPicPr>
        <xdr:cNvPr id="4" name="Picture 3">
          <a:extLst>
            <a:ext uri="{FF2B5EF4-FFF2-40B4-BE49-F238E27FC236}">
              <a16:creationId xmlns:a16="http://schemas.microsoft.com/office/drawing/2014/main" id="{8CEA400E-0359-472D-ADE3-738668BD33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185" cy="854407"/>
        </a:xfrm>
        <a:prstGeom prst="rect">
          <a:avLst/>
        </a:prstGeom>
        <a:ln w="3175">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1387475</xdr:colOff>
      <xdr:row>4</xdr:row>
      <xdr:rowOff>132412</xdr:rowOff>
    </xdr:to>
    <xdr:pic>
      <xdr:nvPicPr>
        <xdr:cNvPr id="2" name="Picture 1">
          <a:extLst>
            <a:ext uri="{FF2B5EF4-FFF2-40B4-BE49-F238E27FC236}">
              <a16:creationId xmlns:a16="http://schemas.microsoft.com/office/drawing/2014/main" id="{F0C37C14-3B00-492D-AC7B-05F42B67E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30912"/>
        </a:xfrm>
        <a:prstGeom prst="rect">
          <a:avLst/>
        </a:prstGeom>
        <a:ln w="3175">
          <a:noFill/>
        </a:ln>
      </xdr:spPr>
    </xdr:pic>
    <xdr:clientData/>
  </xdr:twoCellAnchor>
  <xdr:twoCellAnchor editAs="oneCell">
    <xdr:from>
      <xdr:col>0</xdr:col>
      <xdr:colOff>0</xdr:colOff>
      <xdr:row>0</xdr:row>
      <xdr:rowOff>0</xdr:rowOff>
    </xdr:from>
    <xdr:to>
      <xdr:col>0</xdr:col>
      <xdr:colOff>1387475</xdr:colOff>
      <xdr:row>5</xdr:row>
      <xdr:rowOff>15254</xdr:rowOff>
    </xdr:to>
    <xdr:pic>
      <xdr:nvPicPr>
        <xdr:cNvPr id="3" name="Picture 2">
          <a:extLst>
            <a:ext uri="{FF2B5EF4-FFF2-40B4-BE49-F238E27FC236}">
              <a16:creationId xmlns:a16="http://schemas.microsoft.com/office/drawing/2014/main" id="{70CF6EF5-CAF4-438F-8D21-6BEB5AEE01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67107"/>
        </a:xfrm>
        <a:prstGeom prst="rect">
          <a:avLst/>
        </a:prstGeom>
        <a:ln w="3175">
          <a:noFill/>
        </a:ln>
      </xdr:spPr>
    </xdr:pic>
    <xdr:clientData/>
  </xdr:twoCellAnchor>
  <xdr:twoCellAnchor editAs="oneCell">
    <xdr:from>
      <xdr:col>0</xdr:col>
      <xdr:colOff>0</xdr:colOff>
      <xdr:row>0</xdr:row>
      <xdr:rowOff>0</xdr:rowOff>
    </xdr:from>
    <xdr:to>
      <xdr:col>0</xdr:col>
      <xdr:colOff>1349375</xdr:colOff>
      <xdr:row>5</xdr:row>
      <xdr:rowOff>15254</xdr:rowOff>
    </xdr:to>
    <xdr:pic>
      <xdr:nvPicPr>
        <xdr:cNvPr id="4" name="Picture 3">
          <a:extLst>
            <a:ext uri="{FF2B5EF4-FFF2-40B4-BE49-F238E27FC236}">
              <a16:creationId xmlns:a16="http://schemas.microsoft.com/office/drawing/2014/main" id="{62E64F72-FACE-4A28-8CD5-38AA2EAB00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185" cy="867107"/>
        </a:xfrm>
        <a:prstGeom prst="rect">
          <a:avLst/>
        </a:prstGeom>
        <a:ln w="3175">
          <a:noFill/>
        </a:ln>
      </xdr:spPr>
    </xdr:pic>
    <xdr:clientData/>
  </xdr:twoCellAnchor>
  <xdr:twoCellAnchor editAs="oneCell">
    <xdr:from>
      <xdr:col>0</xdr:col>
      <xdr:colOff>0</xdr:colOff>
      <xdr:row>0</xdr:row>
      <xdr:rowOff>0</xdr:rowOff>
    </xdr:from>
    <xdr:to>
      <xdr:col>0</xdr:col>
      <xdr:colOff>1387475</xdr:colOff>
      <xdr:row>5</xdr:row>
      <xdr:rowOff>15254</xdr:rowOff>
    </xdr:to>
    <xdr:pic>
      <xdr:nvPicPr>
        <xdr:cNvPr id="5" name="Picture 4">
          <a:extLst>
            <a:ext uri="{FF2B5EF4-FFF2-40B4-BE49-F238E27FC236}">
              <a16:creationId xmlns:a16="http://schemas.microsoft.com/office/drawing/2014/main" id="{11A74178-19B8-4A20-95ED-3C231A837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67107"/>
        </a:xfrm>
        <a:prstGeom prst="rect">
          <a:avLst/>
        </a:prstGeom>
        <a:ln w="3175">
          <a:noFill/>
        </a:ln>
      </xdr:spPr>
    </xdr:pic>
    <xdr:clientData/>
  </xdr:twoCellAnchor>
  <xdr:twoCellAnchor editAs="oneCell">
    <xdr:from>
      <xdr:col>0</xdr:col>
      <xdr:colOff>0</xdr:colOff>
      <xdr:row>0</xdr:row>
      <xdr:rowOff>0</xdr:rowOff>
    </xdr:from>
    <xdr:to>
      <xdr:col>0</xdr:col>
      <xdr:colOff>1387475</xdr:colOff>
      <xdr:row>5</xdr:row>
      <xdr:rowOff>17159</xdr:rowOff>
    </xdr:to>
    <xdr:pic>
      <xdr:nvPicPr>
        <xdr:cNvPr id="6" name="Picture 5">
          <a:extLst>
            <a:ext uri="{FF2B5EF4-FFF2-40B4-BE49-F238E27FC236}">
              <a16:creationId xmlns:a16="http://schemas.microsoft.com/office/drawing/2014/main" id="{826AC84F-B18B-4228-91EC-8109416D0A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69012"/>
        </a:xfrm>
        <a:prstGeom prst="rect">
          <a:avLst/>
        </a:prstGeom>
        <a:ln w="3175">
          <a:noFill/>
        </a:ln>
      </xdr:spPr>
    </xdr:pic>
    <xdr:clientData/>
  </xdr:twoCellAnchor>
  <xdr:twoCellAnchor editAs="oneCell">
    <xdr:from>
      <xdr:col>0</xdr:col>
      <xdr:colOff>0</xdr:colOff>
      <xdr:row>0</xdr:row>
      <xdr:rowOff>0</xdr:rowOff>
    </xdr:from>
    <xdr:to>
      <xdr:col>0</xdr:col>
      <xdr:colOff>1349375</xdr:colOff>
      <xdr:row>5</xdr:row>
      <xdr:rowOff>17159</xdr:rowOff>
    </xdr:to>
    <xdr:pic>
      <xdr:nvPicPr>
        <xdr:cNvPr id="7" name="Picture 6">
          <a:extLst>
            <a:ext uri="{FF2B5EF4-FFF2-40B4-BE49-F238E27FC236}">
              <a16:creationId xmlns:a16="http://schemas.microsoft.com/office/drawing/2014/main" id="{E5CA3C89-3869-400C-8F51-917338548A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185" cy="869012"/>
        </a:xfrm>
        <a:prstGeom prst="rect">
          <a:avLst/>
        </a:prstGeom>
        <a:ln w="3175">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1391920</xdr:colOff>
      <xdr:row>4</xdr:row>
      <xdr:rowOff>94947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131142</xdr:rowOff>
    </xdr:to>
    <xdr:pic>
      <xdr:nvPicPr>
        <xdr:cNvPr id="4" name="Picture 3">
          <a:extLst>
            <a:ext uri="{FF2B5EF4-FFF2-40B4-BE49-F238E27FC236}">
              <a16:creationId xmlns:a16="http://schemas.microsoft.com/office/drawing/2014/main" id="{E175E144-25E6-4802-99C8-3BCFF98EE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1393825</xdr:colOff>
      <xdr:row>4</xdr:row>
      <xdr:rowOff>131142</xdr:rowOff>
    </xdr:to>
    <xdr:pic>
      <xdr:nvPicPr>
        <xdr:cNvPr id="5" name="Picture 4">
          <a:extLst>
            <a:ext uri="{FF2B5EF4-FFF2-40B4-BE49-F238E27FC236}">
              <a16:creationId xmlns:a16="http://schemas.microsoft.com/office/drawing/2014/main" id="{6067C0A7-9CAD-4873-82A6-4006BC612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99540" cy="845517"/>
        </a:xfrm>
        <a:prstGeom prst="rect">
          <a:avLst/>
        </a:prstGeom>
        <a:ln w="3175">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1391285</xdr:colOff>
      <xdr:row>4</xdr:row>
      <xdr:rowOff>94312</xdr:rowOff>
    </xdr:to>
    <xdr:pic>
      <xdr:nvPicPr>
        <xdr:cNvPr id="2" name="Picture 1">
          <a:extLst>
            <a:ext uri="{FF2B5EF4-FFF2-40B4-BE49-F238E27FC236}">
              <a16:creationId xmlns:a16="http://schemas.microsoft.com/office/drawing/2014/main" id="{F945D023-9436-45BA-907C-340E42535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30912"/>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131142</xdr:rowOff>
    </xdr:to>
    <xdr:pic>
      <xdr:nvPicPr>
        <xdr:cNvPr id="3" name="Picture 2">
          <a:extLst>
            <a:ext uri="{FF2B5EF4-FFF2-40B4-BE49-F238E27FC236}">
              <a16:creationId xmlns:a16="http://schemas.microsoft.com/office/drawing/2014/main" id="{A24EB283-F12A-41FE-BDFF-78111D2ED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67742"/>
        </a:xfrm>
        <a:prstGeom prst="rect">
          <a:avLst/>
        </a:prstGeom>
        <a:ln w="317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ck.com/sustainability/approach-to-responsibility/sustainability-report-and-disclosure-portal/" TargetMode="External"/><Relationship Id="rId2" Type="http://schemas.openxmlformats.org/officeDocument/2006/relationships/hyperlink" Target="https://www.teck.com/sustainability/approach-to-responsibility/sustainability-report-and-disclosure-portal/" TargetMode="External"/><Relationship Id="rId1" Type="http://schemas.openxmlformats.org/officeDocument/2006/relationships/hyperlink" Target="https://www.teck.com/investors/financial-reports/annual-reports-archiv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ck.com/responsibility/sustainability-topics/water/water-quality-in-the-elk-valley/" TargetMode="External"/><Relationship Id="rId18" Type="http://schemas.openxmlformats.org/officeDocument/2006/relationships/hyperlink" Target="https://www.teck.com/media/Trail-Indium-ISO-9001-2015.pdf" TargetMode="External"/><Relationship Id="rId26" Type="http://schemas.openxmlformats.org/officeDocument/2006/relationships/hyperlink" Target="https://www.teck.com/media/Inclusion-and-Diversity-Policy.pdf" TargetMode="External"/><Relationship Id="rId21" Type="http://schemas.openxmlformats.org/officeDocument/2006/relationships/hyperlink" Target="https://www.teck.com/media/Trail-Zinc-ISO-9001-2015.pdf" TargetMode="External"/><Relationship Id="rId34" Type="http://schemas.openxmlformats.org/officeDocument/2006/relationships/hyperlink" Target="https://www.teck.com/media/Human-Resources-Global-Policy%E2%80%93Harassment.pdf" TargetMode="External"/><Relationship Id="rId7" Type="http://schemas.openxmlformats.org/officeDocument/2006/relationships/hyperlink" Target="https://www.teck.com/sustainability/approach-to-responsibility/policies-and-commitments/policies/health,-safety,-environment-and-community-management-standards/" TargetMode="External"/><Relationship Id="rId12" Type="http://schemas.openxmlformats.org/officeDocument/2006/relationships/hyperlink" Target="https://www.teck.com/media/Tax-Policy.pdf" TargetMode="External"/><Relationship Id="rId17" Type="http://schemas.openxmlformats.org/officeDocument/2006/relationships/hyperlink" Target="https://www.teck.com/media/Trail-Germanium-ISO-9001-2015.pdf" TargetMode="External"/><Relationship Id="rId25" Type="http://schemas.openxmlformats.org/officeDocument/2006/relationships/hyperlink" Target="https://www.teck.com/sustainability/sustainability-topics/our-people/" TargetMode="External"/><Relationship Id="rId33" Type="http://schemas.openxmlformats.org/officeDocument/2006/relationships/hyperlink" Target="https://www.teck.com/sustainability/sustainability-topics/climate-change/" TargetMode="External"/><Relationship Id="rId38" Type="http://schemas.openxmlformats.org/officeDocument/2006/relationships/drawing" Target="../drawings/drawing2.xml"/><Relationship Id="rId2" Type="http://schemas.openxmlformats.org/officeDocument/2006/relationships/hyperlink" Target="https://www.teck.com/media/Water-Policy.pdf" TargetMode="External"/><Relationship Id="rId16" Type="http://schemas.openxmlformats.org/officeDocument/2006/relationships/hyperlink" Target="https://www.teck.com/products/data-sheets/" TargetMode="External"/><Relationship Id="rId20" Type="http://schemas.openxmlformats.org/officeDocument/2006/relationships/hyperlink" Target="https://www.teck.com/media/Trail-Sulphur-ISO-9001-2015.pdf" TargetMode="External"/><Relationship Id="rId29" Type="http://schemas.openxmlformats.org/officeDocument/2006/relationships/hyperlink" Target="https://www.teck.com/media/Indigenous-Peoples-Policy.pdf" TargetMode="External"/><Relationship Id="rId1" Type="http://schemas.openxmlformats.org/officeDocument/2006/relationships/hyperlink" Target="https://www.teck.com/sustainability/sustainability-topics/water/" TargetMode="External"/><Relationship Id="rId6" Type="http://schemas.openxmlformats.org/officeDocument/2006/relationships/hyperlink" Target="https://www.teck.com/media/Teck-Tailings-Facility-Inventory.pdf" TargetMode="External"/><Relationship Id="rId11" Type="http://schemas.openxmlformats.org/officeDocument/2006/relationships/hyperlink" Target="https://www.teck.com/responsibility/sustainability-topics/biodiversity-and-reclamation/" TargetMode="External"/><Relationship Id="rId24" Type="http://schemas.openxmlformats.org/officeDocument/2006/relationships/hyperlink" Target="https://www.teck.com/media/Health-and-Safety-Policy(0).pdf" TargetMode="External"/><Relationship Id="rId32" Type="http://schemas.openxmlformats.org/officeDocument/2006/relationships/hyperlink" Target="https://www.teck.com/media/Responsible-Mine-Closure-and-Reclamation.pdf" TargetMode="External"/><Relationship Id="rId37" Type="http://schemas.openxmlformats.org/officeDocument/2006/relationships/printerSettings" Target="../printerSettings/printerSettings2.bin"/><Relationship Id="rId5" Type="http://schemas.openxmlformats.org/officeDocument/2006/relationships/hyperlink" Target="https://www.teck.com/sustainability/sustainability-topics/tailings-management/dam-safety-inspections/" TargetMode="External"/><Relationship Id="rId15" Type="http://schemas.openxmlformats.org/officeDocument/2006/relationships/hyperlink" Target="https://www.teck.com/products/data-sheets/" TargetMode="External"/><Relationship Id="rId23" Type="http://schemas.openxmlformats.org/officeDocument/2006/relationships/hyperlink" Target="https://www.teck.com/media/Teck's-Expectations-for-Suppliers-and-Contractors.pdf" TargetMode="External"/><Relationship Id="rId28" Type="http://schemas.openxmlformats.org/officeDocument/2006/relationships/hyperlink" Target="https://www.teck.com/sustainability/sustainability-topics/communities-and-indigenous-peoples/community-investment/" TargetMode="External"/><Relationship Id="rId36" Type="http://schemas.openxmlformats.org/officeDocument/2006/relationships/hyperlink" Target="https://www.teck.com/sustainability/approach-to-responsibility/sustainability-approach-and-goals/" TargetMode="External"/><Relationship Id="rId10" Type="http://schemas.openxmlformats.org/officeDocument/2006/relationships/hyperlink" Target="https://www.teck.com/media/Teck-Anti-Corruption-Compliance-Policy-and-Manual.pdf" TargetMode="External"/><Relationship Id="rId19" Type="http://schemas.openxmlformats.org/officeDocument/2006/relationships/hyperlink" Target="https://www.teck.com/media/Trail-Lead-ISO-9001-2015.pdf" TargetMode="External"/><Relationship Id="rId31" Type="http://schemas.openxmlformats.org/officeDocument/2006/relationships/hyperlink" Target="https://www.teck.com/media/Teck-Climate-Change-Policy.pdf" TargetMode="External"/><Relationship Id="rId4" Type="http://schemas.openxmlformats.org/officeDocument/2006/relationships/hyperlink" Target="https://www.teck.com/sustainability/sustainability-topics/tailings-management/" TargetMode="External"/><Relationship Id="rId9" Type="http://schemas.openxmlformats.org/officeDocument/2006/relationships/hyperlink" Target="https://www.teck.com/media/Code-of-Sustainable-Conduct(0).pdf" TargetMode="External"/><Relationship Id="rId14" Type="http://schemas.openxmlformats.org/officeDocument/2006/relationships/hyperlink" Target="https://www.teck.com/sustainability/sustainability-topics/responsible-production/" TargetMode="External"/><Relationship Id="rId22" Type="http://schemas.openxmlformats.org/officeDocument/2006/relationships/hyperlink" Target="https://www.teck.com/sustainability/sustainability-topics/health-and-safety/" TargetMode="External"/><Relationship Id="rId27" Type="http://schemas.openxmlformats.org/officeDocument/2006/relationships/hyperlink" Target="https://www.teck.com/sustainability/sustainability-topics/communities-and-indigenous-peoples/" TargetMode="External"/><Relationship Id="rId30" Type="http://schemas.openxmlformats.org/officeDocument/2006/relationships/hyperlink" Target="https://www.teck.com/media/Human-Rights-Policy.pdf" TargetMode="External"/><Relationship Id="rId35" Type="http://schemas.openxmlformats.org/officeDocument/2006/relationships/hyperlink" Target="https://www.teck.com/media/Political-Contributions-Policy.pdf" TargetMode="External"/><Relationship Id="rId8" Type="http://schemas.openxmlformats.org/officeDocument/2006/relationships/hyperlink" Target="https://www.teck.com/media/Code-of-Ethics.pdf" TargetMode="External"/><Relationship Id="rId3" Type="http://schemas.openxmlformats.org/officeDocument/2006/relationships/hyperlink" Target="https://www.teck.com/media/Teck_Climate_Change_Outlook_202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L33"/>
  <sheetViews>
    <sheetView showGridLines="0" tabSelected="1" zoomScaleNormal="100" workbookViewId="0"/>
  </sheetViews>
  <sheetFormatPr defaultColWidth="8.77734375" defaultRowHeight="14.4"/>
  <cols>
    <col min="6" max="6" width="74.21875" customWidth="1"/>
  </cols>
  <sheetData>
    <row r="12" spans="1:6" ht="21" customHeight="1">
      <c r="A12" s="448"/>
      <c r="B12" s="449"/>
      <c r="C12" s="449"/>
      <c r="D12" s="449"/>
      <c r="E12" s="449"/>
      <c r="F12" s="449"/>
    </row>
    <row r="13" spans="1:6" ht="23.4">
      <c r="A13" s="450" t="s">
        <v>815</v>
      </c>
      <c r="B13" s="449"/>
      <c r="C13" s="449"/>
      <c r="D13" s="449"/>
      <c r="E13" s="449"/>
      <c r="F13" s="449"/>
    </row>
    <row r="14" spans="1:6" s="147" customFormat="1" ht="21.6" thickBot="1">
      <c r="A14" s="9"/>
    </row>
    <row r="15" spans="1:6" s="448" customFormat="1" ht="19.2" thickTop="1" thickBot="1">
      <c r="A15" s="446" t="s">
        <v>816</v>
      </c>
      <c r="B15" s="447"/>
      <c r="C15" s="447"/>
      <c r="D15" s="447"/>
      <c r="E15" s="447"/>
      <c r="F15" s="447"/>
    </row>
    <row r="16" spans="1:6" s="147" customFormat="1" ht="15" thickTop="1"/>
    <row r="17" spans="1:12" ht="49.95" customHeight="1">
      <c r="A17" s="846" t="s">
        <v>817</v>
      </c>
      <c r="B17" s="846"/>
      <c r="C17" s="846"/>
      <c r="D17" s="846"/>
      <c r="E17" s="846"/>
      <c r="F17" s="846"/>
    </row>
    <row r="18" spans="1:12" s="147" customFormat="1" ht="40.049999999999997" customHeight="1">
      <c r="A18" s="846" t="s">
        <v>818</v>
      </c>
      <c r="B18" s="846"/>
      <c r="C18" s="846"/>
      <c r="D18" s="846"/>
      <c r="E18" s="846"/>
      <c r="F18" s="846"/>
    </row>
    <row r="19" spans="1:12" s="147" customFormat="1" ht="58.5" customHeight="1">
      <c r="A19" s="846" t="s">
        <v>486</v>
      </c>
      <c r="B19" s="846"/>
      <c r="C19" s="846"/>
      <c r="D19" s="846"/>
      <c r="E19" s="846"/>
      <c r="F19" s="846"/>
    </row>
    <row r="20" spans="1:12" s="147" customFormat="1" ht="41.1" customHeight="1">
      <c r="A20" s="846" t="s">
        <v>484</v>
      </c>
      <c r="B20" s="846"/>
      <c r="C20" s="846"/>
      <c r="D20" s="846"/>
      <c r="E20" s="846"/>
      <c r="F20" s="846"/>
    </row>
    <row r="21" spans="1:12" s="147" customFormat="1" ht="42.6" customHeight="1">
      <c r="A21" s="846" t="s">
        <v>808</v>
      </c>
      <c r="B21" s="846"/>
      <c r="C21" s="846"/>
      <c r="D21" s="846"/>
      <c r="E21" s="846"/>
      <c r="F21" s="846"/>
      <c r="L21" s="366"/>
    </row>
    <row r="22" spans="1:12" s="2" customFormat="1" ht="34.950000000000003" customHeight="1">
      <c r="A22" s="846" t="s">
        <v>809</v>
      </c>
      <c r="B22" s="846"/>
      <c r="C22" s="846"/>
      <c r="D22" s="846"/>
      <c r="E22" s="846"/>
      <c r="F22" s="846"/>
    </row>
    <row r="23" spans="1:12" s="147" customFormat="1" ht="16.350000000000001" customHeight="1">
      <c r="A23" s="365"/>
      <c r="B23" s="365"/>
      <c r="C23" s="365"/>
      <c r="D23" s="365"/>
      <c r="E23" s="365"/>
      <c r="F23" s="365"/>
    </row>
    <row r="24" spans="1:12" ht="18" customHeight="1">
      <c r="A24" s="847" t="s">
        <v>1109</v>
      </c>
      <c r="B24" s="847"/>
      <c r="C24" s="847"/>
      <c r="D24" s="847"/>
      <c r="E24" s="847"/>
      <c r="F24" s="847"/>
    </row>
    <row r="25" spans="1:12" s="2" customFormat="1" ht="4.5" customHeight="1">
      <c r="A25" s="23"/>
      <c r="B25" s="23"/>
      <c r="C25" s="23"/>
      <c r="D25" s="23"/>
      <c r="E25" s="23"/>
      <c r="F25" s="23"/>
    </row>
    <row r="26" spans="1:12" ht="22.5" customHeight="1">
      <c r="A26" s="847" t="s">
        <v>1108</v>
      </c>
      <c r="B26" s="847"/>
      <c r="C26" s="847"/>
      <c r="D26" s="847"/>
      <c r="E26" s="847"/>
      <c r="F26" s="847"/>
    </row>
    <row r="27" spans="1:12" s="147" customFormat="1" ht="3.75" customHeight="1">
      <c r="A27" s="451"/>
      <c r="B27" s="451"/>
      <c r="C27" s="451"/>
      <c r="D27" s="451"/>
      <c r="E27" s="451"/>
      <c r="F27" s="451"/>
    </row>
    <row r="28" spans="1:12" s="147" customFormat="1" ht="20.25" customHeight="1">
      <c r="A28" s="847" t="s">
        <v>1110</v>
      </c>
      <c r="B28" s="847"/>
      <c r="C28" s="847"/>
      <c r="D28" s="847"/>
      <c r="E28" s="847"/>
      <c r="F28" s="847"/>
    </row>
    <row r="29" spans="1:12" s="147" customFormat="1" ht="38.549999999999997" customHeight="1"/>
    <row r="30" spans="1:12" ht="35.25" customHeight="1">
      <c r="A30" s="846" t="s">
        <v>485</v>
      </c>
      <c r="B30" s="846"/>
      <c r="C30" s="846"/>
      <c r="D30" s="846"/>
      <c r="E30" s="846"/>
      <c r="F30" s="846"/>
    </row>
    <row r="33" spans="1:9" s="2" customFormat="1" ht="16.350000000000001" customHeight="1">
      <c r="A33" s="8" t="s">
        <v>819</v>
      </c>
      <c r="I33" s="146"/>
    </row>
  </sheetData>
  <sheetProtection algorithmName="SHA-512" hashValue="auNMj3mL13hpTIQFKekgWjTyv6BKmNc8acAfitH5t5iBWZpjqHLEpAFJ0pnh/Ns1Aw4bgvNK2kWkR4UGDHgwQg==" saltValue="0xlYiffX+ue4Y/X9lVqhWw==" spinCount="100000" sheet="1" objects="1" scenarios="1"/>
  <mergeCells count="10">
    <mergeCell ref="A17:F17"/>
    <mergeCell ref="A24:F24"/>
    <mergeCell ref="A26:F26"/>
    <mergeCell ref="A30:F30"/>
    <mergeCell ref="A28:F28"/>
    <mergeCell ref="A21:F21"/>
    <mergeCell ref="A19:F19"/>
    <mergeCell ref="A18:F18"/>
    <mergeCell ref="A22:F22"/>
    <mergeCell ref="A20:F20"/>
  </mergeCells>
  <hyperlinks>
    <hyperlink ref="A26:F26" r:id="rId1" display="See our 2021 Annual Report for a full set of financial and production data. " xr:uid="{00000000-0004-0000-0000-000000000000}"/>
    <hyperlink ref="A28:F28" r:id="rId2" display="For management approach disclosures and additional context, please visit our Sustainability Disclosure Portal" xr:uid="{BFF1F2B9-574F-412D-A59F-EC4FB184A032}"/>
    <hyperlink ref="A24:F24" r:id="rId3" display="See our 2021 Sustainability Report for further details on our reporting methodology. " xr:uid="{8F4586A9-1925-4639-8090-05855522F40A}"/>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H114"/>
  <sheetViews>
    <sheetView showGridLines="0" zoomScaleNormal="100" workbookViewId="0"/>
  </sheetViews>
  <sheetFormatPr defaultColWidth="8.77734375" defaultRowHeight="14.4"/>
  <cols>
    <col min="1" max="1" width="23.44140625" style="147" customWidth="1"/>
    <col min="2" max="2" width="19" style="147" customWidth="1"/>
    <col min="3" max="3" width="21.5546875" style="147" customWidth="1"/>
    <col min="4" max="4" width="18.77734375" style="147" customWidth="1"/>
    <col min="5" max="5" width="23.44140625" style="147" customWidth="1"/>
    <col min="6" max="6" width="35.21875" style="147" customWidth="1"/>
    <col min="7" max="7" width="22" style="147" customWidth="1"/>
    <col min="8" max="16384" width="8.77734375" style="147"/>
  </cols>
  <sheetData>
    <row r="7" spans="1:8" ht="21">
      <c r="A7" s="160" t="s">
        <v>815</v>
      </c>
    </row>
    <row r="8" spans="1:8" ht="21.6" thickBot="1">
      <c r="A8" s="160"/>
    </row>
    <row r="9" spans="1:8" ht="18.600000000000001" thickTop="1" thickBot="1">
      <c r="A9" s="332" t="s">
        <v>114</v>
      </c>
      <c r="B9" s="331"/>
      <c r="C9" s="331"/>
      <c r="D9" s="331"/>
      <c r="E9" s="331"/>
      <c r="F9" s="331"/>
      <c r="G9" s="331"/>
    </row>
    <row r="10" spans="1:8" ht="18" thickTop="1">
      <c r="A10" s="329"/>
      <c r="B10" s="330"/>
      <c r="C10" s="330"/>
      <c r="D10" s="330"/>
      <c r="E10" s="330"/>
      <c r="F10" s="330"/>
      <c r="G10" s="330"/>
    </row>
    <row r="11" spans="1:8" ht="17.399999999999999">
      <c r="A11" s="161"/>
      <c r="B11" s="162"/>
      <c r="C11" s="162"/>
      <c r="D11" s="162"/>
      <c r="E11" s="162"/>
      <c r="F11" s="162"/>
    </row>
    <row r="12" spans="1:8" ht="15.6" customHeight="1">
      <c r="A12" s="1038" t="s">
        <v>181</v>
      </c>
      <c r="B12" s="1038"/>
      <c r="C12" s="1038"/>
      <c r="D12" s="1038"/>
      <c r="E12" s="1038"/>
      <c r="F12" s="1038"/>
      <c r="G12" s="8"/>
    </row>
    <row r="13" spans="1:8">
      <c r="A13" s="63"/>
      <c r="B13" s="63">
        <v>2021</v>
      </c>
      <c r="C13" s="63">
        <v>2020</v>
      </c>
      <c r="D13" s="62">
        <v>2019</v>
      </c>
      <c r="E13" s="62">
        <v>2018</v>
      </c>
      <c r="F13" s="62">
        <v>2017</v>
      </c>
      <c r="G13" s="63">
        <v>2016</v>
      </c>
      <c r="H13" s="8"/>
    </row>
    <row r="14" spans="1:8">
      <c r="A14" s="163" t="s">
        <v>180</v>
      </c>
      <c r="B14" s="164">
        <v>267</v>
      </c>
      <c r="C14" s="164">
        <v>192</v>
      </c>
      <c r="D14" s="165">
        <v>225</v>
      </c>
      <c r="E14" s="165">
        <v>209</v>
      </c>
      <c r="F14" s="165">
        <v>138</v>
      </c>
      <c r="G14" s="166">
        <v>128</v>
      </c>
      <c r="H14" s="8"/>
    </row>
    <row r="15" spans="1:8">
      <c r="A15" s="12"/>
      <c r="B15" s="8"/>
      <c r="C15" s="8"/>
      <c r="D15" s="8"/>
      <c r="E15" s="8"/>
      <c r="F15" s="8"/>
      <c r="G15" s="8"/>
    </row>
    <row r="16" spans="1:8">
      <c r="A16" s="8"/>
      <c r="B16" s="8"/>
      <c r="C16" s="8"/>
      <c r="D16" s="8"/>
      <c r="E16" s="8"/>
      <c r="F16" s="8"/>
      <c r="G16" s="8"/>
    </row>
    <row r="17" spans="1:8">
      <c r="A17" s="22" t="s">
        <v>306</v>
      </c>
      <c r="B17" s="8"/>
      <c r="C17" s="8"/>
      <c r="D17" s="8"/>
      <c r="E17" s="8"/>
      <c r="F17" s="8"/>
      <c r="G17" s="8"/>
    </row>
    <row r="18" spans="1:8">
      <c r="A18" s="63"/>
      <c r="B18" s="63">
        <v>2021</v>
      </c>
      <c r="C18" s="63">
        <v>2020</v>
      </c>
      <c r="D18" s="62">
        <v>2019</v>
      </c>
      <c r="E18" s="63">
        <v>2018</v>
      </c>
      <c r="F18" s="63">
        <v>2017</v>
      </c>
      <c r="G18" s="63">
        <v>2016</v>
      </c>
      <c r="H18" s="8"/>
    </row>
    <row r="19" spans="1:8" ht="26.4">
      <c r="A19" s="163" t="s">
        <v>92</v>
      </c>
      <c r="B19" s="167">
        <v>0.11</v>
      </c>
      <c r="C19" s="167">
        <v>0.18</v>
      </c>
      <c r="D19" s="168">
        <v>0.12</v>
      </c>
      <c r="E19" s="127">
        <v>0.13</v>
      </c>
      <c r="F19" s="127">
        <v>0.18</v>
      </c>
      <c r="G19" s="169">
        <v>0.37</v>
      </c>
      <c r="H19" s="8"/>
    </row>
    <row r="20" spans="1:8">
      <c r="G20" s="8"/>
    </row>
    <row r="21" spans="1:8">
      <c r="G21" s="8"/>
    </row>
    <row r="22" spans="1:8" ht="16.8">
      <c r="A22" s="22" t="s">
        <v>307</v>
      </c>
      <c r="B22" s="8"/>
      <c r="C22" s="8"/>
      <c r="D22" s="8"/>
      <c r="E22" s="8"/>
      <c r="G22" s="8"/>
    </row>
    <row r="23" spans="1:8">
      <c r="A23" s="63"/>
      <c r="B23" s="63">
        <v>2021</v>
      </c>
      <c r="C23" s="63">
        <v>2020</v>
      </c>
      <c r="D23" s="62">
        <v>2019</v>
      </c>
      <c r="E23" s="62">
        <v>2018</v>
      </c>
      <c r="F23" s="62">
        <v>2017</v>
      </c>
      <c r="G23" s="63">
        <v>2016</v>
      </c>
      <c r="H23" s="8"/>
    </row>
    <row r="24" spans="1:8">
      <c r="A24" s="163" t="s">
        <v>91</v>
      </c>
      <c r="B24" s="163">
        <v>85</v>
      </c>
      <c r="C24" s="163">
        <v>72</v>
      </c>
      <c r="D24" s="124">
        <v>75</v>
      </c>
      <c r="E24" s="33">
        <v>66</v>
      </c>
      <c r="F24" s="33">
        <v>54</v>
      </c>
      <c r="G24" s="33">
        <v>54</v>
      </c>
      <c r="H24" s="8"/>
    </row>
    <row r="25" spans="1:8">
      <c r="A25" s="12" t="s">
        <v>147</v>
      </c>
      <c r="B25" s="8"/>
      <c r="C25" s="8"/>
      <c r="D25" s="8"/>
      <c r="E25" s="8"/>
    </row>
    <row r="28" spans="1:8" ht="16.8">
      <c r="A28" s="22" t="s">
        <v>244</v>
      </c>
      <c r="B28" s="369"/>
      <c r="C28" s="369"/>
      <c r="D28" s="369"/>
      <c r="E28" s="369"/>
      <c r="F28" s="369"/>
      <c r="G28" s="369"/>
    </row>
    <row r="29" spans="1:8" ht="15" customHeight="1">
      <c r="A29" s="118" t="s">
        <v>146</v>
      </c>
      <c r="B29" s="118" t="s">
        <v>246</v>
      </c>
      <c r="C29" s="121" t="s">
        <v>54</v>
      </c>
      <c r="D29" s="118" t="s">
        <v>308</v>
      </c>
      <c r="E29" s="374" t="s">
        <v>245</v>
      </c>
      <c r="F29" s="374" t="s">
        <v>182</v>
      </c>
      <c r="G29" s="374" t="s">
        <v>183</v>
      </c>
    </row>
    <row r="30" spans="1:8" ht="26.4">
      <c r="A30" s="170" t="s">
        <v>55</v>
      </c>
      <c r="B30" s="170" t="s">
        <v>55</v>
      </c>
      <c r="C30" s="133" t="s">
        <v>37</v>
      </c>
      <c r="D30" s="170" t="s">
        <v>820</v>
      </c>
      <c r="E30" s="370" t="s">
        <v>821</v>
      </c>
      <c r="F30" s="370" t="s">
        <v>264</v>
      </c>
      <c r="G30" s="107">
        <v>2021</v>
      </c>
    </row>
    <row r="31" spans="1:8">
      <c r="A31" s="170" t="s">
        <v>55</v>
      </c>
      <c r="B31" s="170" t="s">
        <v>55</v>
      </c>
      <c r="C31" s="133" t="s">
        <v>233</v>
      </c>
      <c r="D31" s="170" t="s">
        <v>822</v>
      </c>
      <c r="E31" s="370" t="s">
        <v>823</v>
      </c>
      <c r="F31" s="370" t="s">
        <v>237</v>
      </c>
      <c r="G31" s="107">
        <v>2021</v>
      </c>
    </row>
    <row r="32" spans="1:8" ht="26.4">
      <c r="A32" s="170" t="s">
        <v>55</v>
      </c>
      <c r="B32" s="170" t="s">
        <v>55</v>
      </c>
      <c r="C32" s="133" t="s">
        <v>824</v>
      </c>
      <c r="D32" s="170" t="s">
        <v>825</v>
      </c>
      <c r="E32" s="370" t="s">
        <v>826</v>
      </c>
      <c r="F32" s="370" t="s">
        <v>827</v>
      </c>
      <c r="G32" s="107">
        <v>2021</v>
      </c>
    </row>
    <row r="33" spans="1:7">
      <c r="A33" s="170" t="s">
        <v>41</v>
      </c>
      <c r="B33" s="170" t="s">
        <v>30</v>
      </c>
      <c r="C33" s="133" t="s">
        <v>11</v>
      </c>
      <c r="D33" s="170" t="s">
        <v>46</v>
      </c>
      <c r="E33" s="370" t="s">
        <v>828</v>
      </c>
      <c r="F33" s="370" t="s">
        <v>185</v>
      </c>
      <c r="G33" s="107">
        <v>2021</v>
      </c>
    </row>
    <row r="34" spans="1:7">
      <c r="A34" s="170" t="s">
        <v>41</v>
      </c>
      <c r="B34" s="170" t="s">
        <v>30</v>
      </c>
      <c r="C34" s="133" t="s">
        <v>11</v>
      </c>
      <c r="D34" s="170" t="s">
        <v>46</v>
      </c>
      <c r="E34" s="370" t="s">
        <v>192</v>
      </c>
      <c r="F34" s="370" t="s">
        <v>185</v>
      </c>
      <c r="G34" s="107">
        <v>2021</v>
      </c>
    </row>
    <row r="35" spans="1:7">
      <c r="A35" s="170" t="s">
        <v>41</v>
      </c>
      <c r="B35" s="170" t="s">
        <v>30</v>
      </c>
      <c r="C35" s="133" t="s">
        <v>11</v>
      </c>
      <c r="D35" s="170" t="s">
        <v>46</v>
      </c>
      <c r="E35" s="370" t="s">
        <v>829</v>
      </c>
      <c r="F35" s="370" t="s">
        <v>185</v>
      </c>
      <c r="G35" s="107">
        <v>2021</v>
      </c>
    </row>
    <row r="36" spans="1:7">
      <c r="A36" s="170" t="s">
        <v>41</v>
      </c>
      <c r="B36" s="170" t="s">
        <v>30</v>
      </c>
      <c r="C36" s="133" t="s">
        <v>11</v>
      </c>
      <c r="D36" s="170" t="s">
        <v>46</v>
      </c>
      <c r="E36" s="370" t="s">
        <v>830</v>
      </c>
      <c r="F36" s="370" t="s">
        <v>185</v>
      </c>
      <c r="G36" s="107">
        <v>2021</v>
      </c>
    </row>
    <row r="37" spans="1:7" ht="26.4">
      <c r="A37" s="170" t="s">
        <v>41</v>
      </c>
      <c r="B37" s="170" t="s">
        <v>201</v>
      </c>
      <c r="C37" s="133" t="s">
        <v>11</v>
      </c>
      <c r="D37" s="170" t="s">
        <v>48</v>
      </c>
      <c r="E37" s="370" t="s">
        <v>831</v>
      </c>
      <c r="F37" s="370" t="s">
        <v>832</v>
      </c>
      <c r="G37" s="107">
        <v>2021</v>
      </c>
    </row>
    <row r="38" spans="1:7" ht="26.4">
      <c r="A38" s="170" t="s">
        <v>41</v>
      </c>
      <c r="B38" s="170" t="s">
        <v>201</v>
      </c>
      <c r="C38" s="133" t="s">
        <v>11</v>
      </c>
      <c r="D38" s="170" t="s">
        <v>48</v>
      </c>
      <c r="E38" s="370" t="s">
        <v>833</v>
      </c>
      <c r="F38" s="370" t="s">
        <v>834</v>
      </c>
      <c r="G38" s="107">
        <v>2021</v>
      </c>
    </row>
    <row r="39" spans="1:7" ht="66">
      <c r="A39" s="170" t="s">
        <v>195</v>
      </c>
      <c r="B39" s="170" t="s">
        <v>201</v>
      </c>
      <c r="C39" s="133" t="s">
        <v>505</v>
      </c>
      <c r="D39" s="170" t="s">
        <v>208</v>
      </c>
      <c r="E39" s="370" t="s">
        <v>835</v>
      </c>
      <c r="F39" s="370" t="s">
        <v>836</v>
      </c>
      <c r="G39" s="107">
        <v>2021</v>
      </c>
    </row>
    <row r="40" spans="1:7" ht="39.6">
      <c r="A40" s="119" t="s">
        <v>55</v>
      </c>
      <c r="B40" s="119" t="s">
        <v>55</v>
      </c>
      <c r="C40" s="119" t="s">
        <v>11</v>
      </c>
      <c r="D40" s="119" t="s">
        <v>373</v>
      </c>
      <c r="E40" s="119" t="s">
        <v>374</v>
      </c>
      <c r="F40" s="119" t="s">
        <v>191</v>
      </c>
      <c r="G40" s="107">
        <v>2020</v>
      </c>
    </row>
    <row r="41" spans="1:7" ht="26.4">
      <c r="A41" s="370" t="s">
        <v>195</v>
      </c>
      <c r="B41" s="370" t="s">
        <v>201</v>
      </c>
      <c r="C41" s="370" t="s">
        <v>12</v>
      </c>
      <c r="D41" s="370" t="s">
        <v>810</v>
      </c>
      <c r="E41" s="370" t="s">
        <v>375</v>
      </c>
      <c r="F41" s="370" t="s">
        <v>376</v>
      </c>
      <c r="G41" s="107">
        <v>2020</v>
      </c>
    </row>
    <row r="42" spans="1:7" ht="39.6">
      <c r="A42" s="370" t="s">
        <v>195</v>
      </c>
      <c r="B42" s="370" t="s">
        <v>201</v>
      </c>
      <c r="C42" s="370" t="s">
        <v>12</v>
      </c>
      <c r="D42" s="370" t="s">
        <v>811</v>
      </c>
      <c r="E42" s="370" t="s">
        <v>377</v>
      </c>
      <c r="F42" s="370" t="s">
        <v>376</v>
      </c>
      <c r="G42" s="107">
        <v>2020</v>
      </c>
    </row>
    <row r="43" spans="1:7" ht="52.8">
      <c r="A43" s="370" t="s">
        <v>195</v>
      </c>
      <c r="B43" s="370" t="s">
        <v>201</v>
      </c>
      <c r="C43" s="370" t="s">
        <v>12</v>
      </c>
      <c r="D43" s="370" t="s">
        <v>208</v>
      </c>
      <c r="E43" s="370" t="s">
        <v>378</v>
      </c>
      <c r="F43" s="370" t="s">
        <v>376</v>
      </c>
      <c r="G43" s="107">
        <v>2020</v>
      </c>
    </row>
    <row r="44" spans="1:7" ht="26.4">
      <c r="A44" s="370" t="s">
        <v>195</v>
      </c>
      <c r="B44" s="370" t="s">
        <v>201</v>
      </c>
      <c r="C44" s="370" t="s">
        <v>12</v>
      </c>
      <c r="D44" s="370" t="s">
        <v>202</v>
      </c>
      <c r="E44" s="370" t="s">
        <v>379</v>
      </c>
      <c r="F44" s="370" t="s">
        <v>376</v>
      </c>
      <c r="G44" s="107">
        <v>2020</v>
      </c>
    </row>
    <row r="45" spans="1:7" ht="26.4">
      <c r="A45" s="370" t="s">
        <v>55</v>
      </c>
      <c r="B45" s="370" t="s">
        <v>55</v>
      </c>
      <c r="C45" s="370" t="s">
        <v>37</v>
      </c>
      <c r="D45" s="370" t="s">
        <v>837</v>
      </c>
      <c r="E45" s="370" t="s">
        <v>838</v>
      </c>
      <c r="F45" s="370" t="s">
        <v>264</v>
      </c>
      <c r="G45" s="107">
        <v>2020</v>
      </c>
    </row>
    <row r="46" spans="1:7" ht="39.6">
      <c r="A46" s="370" t="s">
        <v>55</v>
      </c>
      <c r="B46" s="370" t="s">
        <v>55</v>
      </c>
      <c r="C46" s="370" t="s">
        <v>37</v>
      </c>
      <c r="D46" s="370" t="s">
        <v>837</v>
      </c>
      <c r="E46" s="370" t="s">
        <v>839</v>
      </c>
      <c r="F46" s="370" t="s">
        <v>264</v>
      </c>
      <c r="G46" s="107">
        <v>2020</v>
      </c>
    </row>
    <row r="47" spans="1:7">
      <c r="A47" s="370" t="s">
        <v>55</v>
      </c>
      <c r="B47" s="370" t="s">
        <v>55</v>
      </c>
      <c r="C47" s="370" t="s">
        <v>233</v>
      </c>
      <c r="D47" s="370" t="s">
        <v>234</v>
      </c>
      <c r="E47" s="170" t="s">
        <v>235</v>
      </c>
      <c r="F47" s="370" t="s">
        <v>380</v>
      </c>
      <c r="G47" s="159">
        <v>2019</v>
      </c>
    </row>
    <row r="48" spans="1:7" ht="25.05" customHeight="1">
      <c r="A48" s="370" t="s">
        <v>55</v>
      </c>
      <c r="B48" s="370" t="s">
        <v>55</v>
      </c>
      <c r="C48" s="370" t="s">
        <v>233</v>
      </c>
      <c r="D48" s="370" t="s">
        <v>381</v>
      </c>
      <c r="E48" s="370" t="s">
        <v>382</v>
      </c>
      <c r="F48" s="370" t="s">
        <v>383</v>
      </c>
      <c r="G48" s="159">
        <v>2019</v>
      </c>
    </row>
    <row r="49" spans="1:7" ht="25.05" customHeight="1">
      <c r="A49" s="170" t="s">
        <v>55</v>
      </c>
      <c r="B49" s="170" t="s">
        <v>55</v>
      </c>
      <c r="C49" s="170" t="s">
        <v>12</v>
      </c>
      <c r="D49" s="170" t="s">
        <v>236</v>
      </c>
      <c r="E49" s="170" t="s">
        <v>326</v>
      </c>
      <c r="F49" s="170" t="s">
        <v>264</v>
      </c>
      <c r="G49" s="159">
        <v>2019</v>
      </c>
    </row>
    <row r="50" spans="1:7" ht="26.4">
      <c r="A50" s="170" t="s">
        <v>55</v>
      </c>
      <c r="B50" s="170" t="s">
        <v>55</v>
      </c>
      <c r="C50" s="170" t="s">
        <v>12</v>
      </c>
      <c r="D50" s="170" t="s">
        <v>236</v>
      </c>
      <c r="E50" s="170" t="s">
        <v>263</v>
      </c>
      <c r="F50" s="170" t="s">
        <v>264</v>
      </c>
      <c r="G50" s="159">
        <v>2019</v>
      </c>
    </row>
    <row r="51" spans="1:7" ht="39.6">
      <c r="A51" s="170" t="s">
        <v>55</v>
      </c>
      <c r="B51" s="170" t="s">
        <v>55</v>
      </c>
      <c r="C51" s="170" t="s">
        <v>12</v>
      </c>
      <c r="D51" s="170" t="s">
        <v>236</v>
      </c>
      <c r="E51" s="170" t="s">
        <v>333</v>
      </c>
      <c r="F51" s="170" t="s">
        <v>264</v>
      </c>
      <c r="G51" s="159">
        <v>2019</v>
      </c>
    </row>
    <row r="52" spans="1:7" ht="39.6">
      <c r="A52" s="170" t="s">
        <v>55</v>
      </c>
      <c r="B52" s="170" t="s">
        <v>55</v>
      </c>
      <c r="C52" s="170" t="s">
        <v>12</v>
      </c>
      <c r="D52" s="170" t="s">
        <v>236</v>
      </c>
      <c r="E52" s="170" t="s">
        <v>334</v>
      </c>
      <c r="F52" s="170" t="s">
        <v>264</v>
      </c>
      <c r="G52" s="159">
        <v>2019</v>
      </c>
    </row>
    <row r="53" spans="1:7" ht="25.05" customHeight="1">
      <c r="A53" s="170" t="s">
        <v>55</v>
      </c>
      <c r="B53" s="170" t="s">
        <v>55</v>
      </c>
      <c r="C53" s="170" t="s">
        <v>12</v>
      </c>
      <c r="D53" s="170" t="s">
        <v>236</v>
      </c>
      <c r="E53" s="170" t="s">
        <v>335</v>
      </c>
      <c r="F53" s="170" t="s">
        <v>264</v>
      </c>
      <c r="G53" s="159">
        <v>2019</v>
      </c>
    </row>
    <row r="54" spans="1:7" ht="25.05" customHeight="1">
      <c r="A54" s="170" t="s">
        <v>55</v>
      </c>
      <c r="B54" s="170" t="s">
        <v>55</v>
      </c>
      <c r="C54" s="170" t="s">
        <v>12</v>
      </c>
      <c r="D54" s="170" t="s">
        <v>236</v>
      </c>
      <c r="E54" s="170" t="s">
        <v>336</v>
      </c>
      <c r="F54" s="170" t="s">
        <v>264</v>
      </c>
      <c r="G54" s="159">
        <v>2019</v>
      </c>
    </row>
    <row r="55" spans="1:7" ht="25.05" customHeight="1">
      <c r="A55" s="170" t="s">
        <v>55</v>
      </c>
      <c r="B55" s="170" t="s">
        <v>55</v>
      </c>
      <c r="C55" s="170" t="s">
        <v>12</v>
      </c>
      <c r="D55" s="170" t="s">
        <v>236</v>
      </c>
      <c r="E55" s="170" t="s">
        <v>337</v>
      </c>
      <c r="F55" s="170" t="s">
        <v>264</v>
      </c>
      <c r="G55" s="159">
        <v>2019</v>
      </c>
    </row>
    <row r="56" spans="1:7" ht="33.450000000000003" customHeight="1">
      <c r="A56" s="170" t="s">
        <v>55</v>
      </c>
      <c r="B56" s="170" t="s">
        <v>55</v>
      </c>
      <c r="C56" s="170" t="s">
        <v>12</v>
      </c>
      <c r="D56" s="170" t="s">
        <v>236</v>
      </c>
      <c r="E56" s="170" t="s">
        <v>384</v>
      </c>
      <c r="F56" s="170" t="s">
        <v>264</v>
      </c>
      <c r="G56" s="159">
        <v>2019</v>
      </c>
    </row>
    <row r="57" spans="1:7" ht="27" customHeight="1">
      <c r="A57" s="171" t="s">
        <v>41</v>
      </c>
      <c r="B57" s="171" t="s">
        <v>201</v>
      </c>
      <c r="C57" s="171" t="s">
        <v>11</v>
      </c>
      <c r="D57" s="163" t="s">
        <v>48</v>
      </c>
      <c r="E57" s="163" t="s">
        <v>385</v>
      </c>
      <c r="F57" s="163" t="s">
        <v>324</v>
      </c>
      <c r="G57" s="172">
        <v>2019</v>
      </c>
    </row>
    <row r="58" spans="1:7" ht="27" customHeight="1">
      <c r="A58" s="170" t="s">
        <v>55</v>
      </c>
      <c r="B58" s="170" t="s">
        <v>55</v>
      </c>
      <c r="C58" s="170" t="s">
        <v>12</v>
      </c>
      <c r="D58" s="170" t="s">
        <v>840</v>
      </c>
      <c r="E58" s="170" t="s">
        <v>841</v>
      </c>
      <c r="F58" s="170" t="s">
        <v>842</v>
      </c>
      <c r="G58" s="159">
        <v>2019</v>
      </c>
    </row>
    <row r="59" spans="1:7" ht="28.8" customHeight="1">
      <c r="A59" s="170" t="s">
        <v>55</v>
      </c>
      <c r="B59" s="170" t="s">
        <v>55</v>
      </c>
      <c r="C59" s="170" t="s">
        <v>12</v>
      </c>
      <c r="D59" s="170" t="s">
        <v>840</v>
      </c>
      <c r="E59" s="170" t="s">
        <v>843</v>
      </c>
      <c r="F59" s="170" t="s">
        <v>844</v>
      </c>
      <c r="G59" s="159">
        <v>2019</v>
      </c>
    </row>
    <row r="60" spans="1:7" ht="30.75" customHeight="1">
      <c r="A60" s="170" t="s">
        <v>55</v>
      </c>
      <c r="B60" s="170" t="s">
        <v>55</v>
      </c>
      <c r="C60" s="133" t="s">
        <v>11</v>
      </c>
      <c r="D60" s="170" t="s">
        <v>327</v>
      </c>
      <c r="E60" s="170" t="s">
        <v>328</v>
      </c>
      <c r="F60" s="170" t="s">
        <v>329</v>
      </c>
      <c r="G60" s="456">
        <v>2018</v>
      </c>
    </row>
    <row r="61" spans="1:7" ht="26.4">
      <c r="A61" s="170" t="s">
        <v>41</v>
      </c>
      <c r="B61" s="170" t="s">
        <v>201</v>
      </c>
      <c r="C61" s="133" t="s">
        <v>11</v>
      </c>
      <c r="D61" s="170" t="s">
        <v>48</v>
      </c>
      <c r="E61" s="170" t="s">
        <v>833</v>
      </c>
      <c r="F61" s="170" t="s">
        <v>309</v>
      </c>
      <c r="G61" s="159">
        <v>2018</v>
      </c>
    </row>
    <row r="62" spans="1:7" ht="25.05" customHeight="1">
      <c r="A62" s="156" t="s">
        <v>195</v>
      </c>
      <c r="B62" s="170" t="s">
        <v>201</v>
      </c>
      <c r="C62" s="133" t="s">
        <v>12</v>
      </c>
      <c r="D62" s="170" t="s">
        <v>310</v>
      </c>
      <c r="E62" s="170" t="s">
        <v>311</v>
      </c>
      <c r="F62" s="370" t="s">
        <v>210</v>
      </c>
      <c r="G62" s="172">
        <v>2018</v>
      </c>
    </row>
    <row r="63" spans="1:7" ht="25.05" customHeight="1">
      <c r="A63" s="156" t="s">
        <v>195</v>
      </c>
      <c r="B63" s="170" t="s">
        <v>201</v>
      </c>
      <c r="C63" s="133" t="s">
        <v>12</v>
      </c>
      <c r="D63" s="170" t="s">
        <v>208</v>
      </c>
      <c r="E63" s="170" t="s">
        <v>204</v>
      </c>
      <c r="F63" s="370" t="s">
        <v>210</v>
      </c>
      <c r="G63" s="172">
        <v>2018</v>
      </c>
    </row>
    <row r="64" spans="1:7" ht="25.05" customHeight="1">
      <c r="A64" s="156" t="s">
        <v>195</v>
      </c>
      <c r="B64" s="170" t="s">
        <v>201</v>
      </c>
      <c r="C64" s="133" t="s">
        <v>12</v>
      </c>
      <c r="D64" s="170" t="s">
        <v>208</v>
      </c>
      <c r="E64" s="170" t="s">
        <v>312</v>
      </c>
      <c r="F64" s="370" t="s">
        <v>210</v>
      </c>
      <c r="G64" s="172">
        <v>2018</v>
      </c>
    </row>
    <row r="65" spans="1:7" ht="25.05" customHeight="1">
      <c r="A65" s="156" t="s">
        <v>195</v>
      </c>
      <c r="B65" s="170" t="s">
        <v>201</v>
      </c>
      <c r="C65" s="133" t="s">
        <v>12</v>
      </c>
      <c r="D65" s="170" t="s">
        <v>208</v>
      </c>
      <c r="E65" s="170" t="s">
        <v>313</v>
      </c>
      <c r="F65" s="370" t="s">
        <v>210</v>
      </c>
      <c r="G65" s="172">
        <v>2018</v>
      </c>
    </row>
    <row r="66" spans="1:7" ht="25.05" customHeight="1">
      <c r="A66" s="156" t="s">
        <v>195</v>
      </c>
      <c r="B66" s="170" t="s">
        <v>201</v>
      </c>
      <c r="C66" s="133" t="s">
        <v>12</v>
      </c>
      <c r="D66" s="170" t="s">
        <v>208</v>
      </c>
      <c r="E66" s="170" t="s">
        <v>314</v>
      </c>
      <c r="F66" s="370" t="s">
        <v>212</v>
      </c>
      <c r="G66" s="172">
        <v>2018</v>
      </c>
    </row>
    <row r="67" spans="1:7" ht="25.05" customHeight="1">
      <c r="A67" s="156" t="s">
        <v>195</v>
      </c>
      <c r="B67" s="170" t="s">
        <v>201</v>
      </c>
      <c r="C67" s="133" t="s">
        <v>12</v>
      </c>
      <c r="D67" s="170" t="s">
        <v>208</v>
      </c>
      <c r="E67" s="170" t="s">
        <v>315</v>
      </c>
      <c r="F67" s="370" t="s">
        <v>212</v>
      </c>
      <c r="G67" s="172">
        <v>2018</v>
      </c>
    </row>
    <row r="68" spans="1:7" ht="37.950000000000003" customHeight="1">
      <c r="A68" s="156" t="s">
        <v>195</v>
      </c>
      <c r="B68" s="170" t="s">
        <v>201</v>
      </c>
      <c r="C68" s="133" t="s">
        <v>12</v>
      </c>
      <c r="D68" s="170" t="s">
        <v>208</v>
      </c>
      <c r="E68" s="170" t="s">
        <v>316</v>
      </c>
      <c r="F68" s="370" t="s">
        <v>212</v>
      </c>
      <c r="G68" s="172">
        <v>2018</v>
      </c>
    </row>
    <row r="69" spans="1:7" ht="27.6" customHeight="1">
      <c r="A69" s="156" t="s">
        <v>195</v>
      </c>
      <c r="B69" s="170" t="s">
        <v>222</v>
      </c>
      <c r="C69" s="133" t="s">
        <v>11</v>
      </c>
      <c r="D69" s="170" t="s">
        <v>223</v>
      </c>
      <c r="E69" s="170" t="s">
        <v>340</v>
      </c>
      <c r="F69" s="170" t="s">
        <v>317</v>
      </c>
      <c r="G69" s="456">
        <v>2018</v>
      </c>
    </row>
    <row r="70" spans="1:7" ht="26.4">
      <c r="A70" s="156" t="s">
        <v>195</v>
      </c>
      <c r="B70" s="170" t="s">
        <v>222</v>
      </c>
      <c r="C70" s="133" t="s">
        <v>11</v>
      </c>
      <c r="D70" s="170" t="s">
        <v>223</v>
      </c>
      <c r="E70" s="170" t="s">
        <v>318</v>
      </c>
      <c r="F70" s="170" t="s">
        <v>317</v>
      </c>
      <c r="G70" s="456">
        <v>2018</v>
      </c>
    </row>
    <row r="71" spans="1:7" ht="26.4">
      <c r="A71" s="156" t="s">
        <v>195</v>
      </c>
      <c r="B71" s="170" t="s">
        <v>222</v>
      </c>
      <c r="C71" s="133" t="s">
        <v>11</v>
      </c>
      <c r="D71" s="170" t="s">
        <v>223</v>
      </c>
      <c r="E71" s="170" t="s">
        <v>319</v>
      </c>
      <c r="F71" s="170" t="s">
        <v>317</v>
      </c>
      <c r="G71" s="456">
        <v>2018</v>
      </c>
    </row>
    <row r="72" spans="1:7" ht="43.35" customHeight="1">
      <c r="A72" s="156" t="s">
        <v>195</v>
      </c>
      <c r="B72" s="170" t="s">
        <v>222</v>
      </c>
      <c r="C72" s="133" t="s">
        <v>11</v>
      </c>
      <c r="D72" s="170" t="s">
        <v>223</v>
      </c>
      <c r="E72" s="170" t="s">
        <v>320</v>
      </c>
      <c r="F72" s="170" t="s">
        <v>317</v>
      </c>
      <c r="G72" s="456">
        <v>2018</v>
      </c>
    </row>
    <row r="73" spans="1:7" ht="26.4">
      <c r="A73" s="156" t="s">
        <v>195</v>
      </c>
      <c r="B73" s="170" t="s">
        <v>222</v>
      </c>
      <c r="C73" s="133" t="s">
        <v>11</v>
      </c>
      <c r="D73" s="170" t="s">
        <v>223</v>
      </c>
      <c r="E73" s="170" t="s">
        <v>321</v>
      </c>
      <c r="F73" s="170" t="s">
        <v>317</v>
      </c>
      <c r="G73" s="456">
        <v>2018</v>
      </c>
    </row>
    <row r="74" spans="1:7" ht="25.05" customHeight="1">
      <c r="A74" s="156" t="s">
        <v>195</v>
      </c>
      <c r="B74" s="170" t="s">
        <v>222</v>
      </c>
      <c r="C74" s="133" t="s">
        <v>11</v>
      </c>
      <c r="D74" s="170" t="s">
        <v>223</v>
      </c>
      <c r="E74" s="170" t="s">
        <v>322</v>
      </c>
      <c r="F74" s="170" t="s">
        <v>317</v>
      </c>
      <c r="G74" s="456">
        <v>2018</v>
      </c>
    </row>
    <row r="75" spans="1:7" ht="25.05" customHeight="1">
      <c r="A75" s="156" t="s">
        <v>195</v>
      </c>
      <c r="B75" s="170" t="s">
        <v>222</v>
      </c>
      <c r="C75" s="133" t="s">
        <v>11</v>
      </c>
      <c r="D75" s="170" t="s">
        <v>223</v>
      </c>
      <c r="E75" s="170" t="s">
        <v>323</v>
      </c>
      <c r="F75" s="170" t="s">
        <v>324</v>
      </c>
      <c r="G75" s="456">
        <v>2018</v>
      </c>
    </row>
    <row r="76" spans="1:7">
      <c r="A76" s="156" t="s">
        <v>195</v>
      </c>
      <c r="B76" s="170" t="s">
        <v>222</v>
      </c>
      <c r="C76" s="133" t="s">
        <v>11</v>
      </c>
      <c r="D76" s="170" t="s">
        <v>223</v>
      </c>
      <c r="E76" s="170" t="s">
        <v>325</v>
      </c>
      <c r="F76" s="170" t="s">
        <v>324</v>
      </c>
      <c r="G76" s="456">
        <v>2018</v>
      </c>
    </row>
    <row r="77" spans="1:7" ht="25.05" customHeight="1">
      <c r="A77" s="156" t="s">
        <v>55</v>
      </c>
      <c r="B77" s="170" t="s">
        <v>55</v>
      </c>
      <c r="C77" s="133" t="s">
        <v>12</v>
      </c>
      <c r="D77" s="170" t="s">
        <v>845</v>
      </c>
      <c r="E77" s="170" t="s">
        <v>846</v>
      </c>
      <c r="F77" s="170" t="s">
        <v>842</v>
      </c>
      <c r="G77" s="456">
        <v>2018</v>
      </c>
    </row>
    <row r="78" spans="1:7" ht="25.05" customHeight="1">
      <c r="A78" s="156" t="s">
        <v>55</v>
      </c>
      <c r="B78" s="170" t="s">
        <v>55</v>
      </c>
      <c r="C78" s="133" t="s">
        <v>12</v>
      </c>
      <c r="D78" s="170" t="s">
        <v>845</v>
      </c>
      <c r="E78" s="170" t="s">
        <v>847</v>
      </c>
      <c r="F78" s="170" t="s">
        <v>842</v>
      </c>
      <c r="G78" s="456">
        <v>2018</v>
      </c>
    </row>
    <row r="79" spans="1:7" ht="44.55" customHeight="1">
      <c r="A79" s="119" t="s">
        <v>55</v>
      </c>
      <c r="B79" s="119" t="s">
        <v>55</v>
      </c>
      <c r="C79" s="122" t="s">
        <v>233</v>
      </c>
      <c r="D79" s="119" t="s">
        <v>234</v>
      </c>
      <c r="E79" s="119" t="s">
        <v>235</v>
      </c>
      <c r="F79" s="119" t="s">
        <v>386</v>
      </c>
      <c r="G79" s="123">
        <v>2017</v>
      </c>
    </row>
    <row r="80" spans="1:7">
      <c r="A80" s="170" t="s">
        <v>41</v>
      </c>
      <c r="B80" s="170" t="s">
        <v>30</v>
      </c>
      <c r="C80" s="133" t="s">
        <v>11</v>
      </c>
      <c r="D80" s="170" t="s">
        <v>42</v>
      </c>
      <c r="E80" s="170" t="s">
        <v>184</v>
      </c>
      <c r="F80" s="170" t="s">
        <v>185</v>
      </c>
      <c r="G80" s="456">
        <v>2017</v>
      </c>
    </row>
    <row r="81" spans="1:7" ht="28.2" customHeight="1">
      <c r="A81" s="170" t="s">
        <v>41</v>
      </c>
      <c r="B81" s="170" t="s">
        <v>30</v>
      </c>
      <c r="C81" s="133" t="s">
        <v>11</v>
      </c>
      <c r="D81" s="170" t="s">
        <v>42</v>
      </c>
      <c r="E81" s="170" t="s">
        <v>186</v>
      </c>
      <c r="F81" s="170" t="s">
        <v>185</v>
      </c>
      <c r="G81" s="456">
        <v>2017</v>
      </c>
    </row>
    <row r="82" spans="1:7" ht="39.6">
      <c r="A82" s="170" t="s">
        <v>41</v>
      </c>
      <c r="B82" s="170" t="s">
        <v>201</v>
      </c>
      <c r="C82" s="133" t="s">
        <v>12</v>
      </c>
      <c r="D82" s="170" t="s">
        <v>202</v>
      </c>
      <c r="E82" s="170" t="s">
        <v>203</v>
      </c>
      <c r="F82" s="170" t="s">
        <v>265</v>
      </c>
      <c r="G82" s="456">
        <v>2017</v>
      </c>
    </row>
    <row r="83" spans="1:7" ht="26.4">
      <c r="A83" s="170" t="s">
        <v>41</v>
      </c>
      <c r="B83" s="170" t="s">
        <v>201</v>
      </c>
      <c r="C83" s="133" t="s">
        <v>12</v>
      </c>
      <c r="D83" s="170" t="s">
        <v>202</v>
      </c>
      <c r="E83" s="170" t="s">
        <v>209</v>
      </c>
      <c r="F83" s="170" t="s">
        <v>330</v>
      </c>
      <c r="G83" s="456">
        <v>2017</v>
      </c>
    </row>
    <row r="84" spans="1:7">
      <c r="A84" s="170" t="s">
        <v>41</v>
      </c>
      <c r="B84" s="170" t="s">
        <v>213</v>
      </c>
      <c r="C84" s="133" t="s">
        <v>36</v>
      </c>
      <c r="D84" s="170" t="s">
        <v>52</v>
      </c>
      <c r="E84" s="170" t="s">
        <v>219</v>
      </c>
      <c r="F84" s="170" t="s">
        <v>218</v>
      </c>
      <c r="G84" s="456">
        <v>2017</v>
      </c>
    </row>
    <row r="85" spans="1:7" ht="23.85" customHeight="1">
      <c r="A85" s="156" t="s">
        <v>195</v>
      </c>
      <c r="B85" s="170" t="s">
        <v>201</v>
      </c>
      <c r="C85" s="133" t="s">
        <v>12</v>
      </c>
      <c r="D85" s="170" t="s">
        <v>208</v>
      </c>
      <c r="E85" s="170" t="s">
        <v>209</v>
      </c>
      <c r="F85" s="170" t="s">
        <v>210</v>
      </c>
      <c r="G85" s="456">
        <v>2017</v>
      </c>
    </row>
    <row r="86" spans="1:7" ht="49.5" customHeight="1">
      <c r="A86" s="156" t="s">
        <v>195</v>
      </c>
      <c r="B86" s="170" t="s">
        <v>201</v>
      </c>
      <c r="C86" s="133" t="s">
        <v>12</v>
      </c>
      <c r="D86" s="170" t="s">
        <v>208</v>
      </c>
      <c r="E86" s="170" t="s">
        <v>331</v>
      </c>
      <c r="F86" s="170" t="s">
        <v>211</v>
      </c>
      <c r="G86" s="456">
        <v>2017</v>
      </c>
    </row>
    <row r="87" spans="1:7" ht="38.700000000000003" customHeight="1">
      <c r="A87" s="156" t="s">
        <v>195</v>
      </c>
      <c r="B87" s="170" t="s">
        <v>201</v>
      </c>
      <c r="C87" s="133" t="s">
        <v>12</v>
      </c>
      <c r="D87" s="170" t="s">
        <v>208</v>
      </c>
      <c r="E87" s="170" t="s">
        <v>332</v>
      </c>
      <c r="F87" s="170" t="s">
        <v>210</v>
      </c>
      <c r="G87" s="456">
        <v>2017</v>
      </c>
    </row>
    <row r="88" spans="1:7" ht="39.6">
      <c r="A88" s="156" t="s">
        <v>195</v>
      </c>
      <c r="B88" s="170" t="s">
        <v>201</v>
      </c>
      <c r="C88" s="133" t="s">
        <v>12</v>
      </c>
      <c r="D88" s="170" t="s">
        <v>208</v>
      </c>
      <c r="E88" s="170" t="s">
        <v>203</v>
      </c>
      <c r="F88" s="170" t="s">
        <v>210</v>
      </c>
      <c r="G88" s="456">
        <v>2017</v>
      </c>
    </row>
    <row r="89" spans="1:7" ht="26.4">
      <c r="A89" s="156" t="s">
        <v>195</v>
      </c>
      <c r="B89" s="170" t="s">
        <v>222</v>
      </c>
      <c r="C89" s="133" t="s">
        <v>11</v>
      </c>
      <c r="D89" s="170" t="s">
        <v>223</v>
      </c>
      <c r="E89" s="170" t="s">
        <v>224</v>
      </c>
      <c r="F89" s="170" t="s">
        <v>225</v>
      </c>
      <c r="G89" s="456">
        <v>2017</v>
      </c>
    </row>
    <row r="90" spans="1:7" ht="39.6">
      <c r="A90" s="156" t="s">
        <v>195</v>
      </c>
      <c r="B90" s="170" t="s">
        <v>222</v>
      </c>
      <c r="C90" s="133" t="s">
        <v>11</v>
      </c>
      <c r="D90" s="170" t="s">
        <v>223</v>
      </c>
      <c r="E90" s="170" t="s">
        <v>226</v>
      </c>
      <c r="F90" s="170" t="s">
        <v>185</v>
      </c>
      <c r="G90" s="456">
        <v>2017</v>
      </c>
    </row>
    <row r="91" spans="1:7" ht="39.6">
      <c r="A91" s="156" t="s">
        <v>195</v>
      </c>
      <c r="B91" s="170" t="s">
        <v>222</v>
      </c>
      <c r="C91" s="133" t="s">
        <v>11</v>
      </c>
      <c r="D91" s="170" t="s">
        <v>223</v>
      </c>
      <c r="E91" s="170" t="s">
        <v>227</v>
      </c>
      <c r="F91" s="170" t="s">
        <v>185</v>
      </c>
      <c r="G91" s="456">
        <v>2017</v>
      </c>
    </row>
    <row r="92" spans="1:7" ht="28.2" customHeight="1">
      <c r="A92" s="170" t="s">
        <v>55</v>
      </c>
      <c r="B92" s="170" t="s">
        <v>55</v>
      </c>
      <c r="C92" s="133" t="s">
        <v>233</v>
      </c>
      <c r="D92" s="170" t="s">
        <v>242</v>
      </c>
      <c r="E92" s="170" t="s">
        <v>243</v>
      </c>
      <c r="F92" s="170" t="s">
        <v>237</v>
      </c>
      <c r="G92" s="159">
        <v>2016</v>
      </c>
    </row>
    <row r="93" spans="1:7" ht="25.05" customHeight="1">
      <c r="A93" s="170" t="s">
        <v>41</v>
      </c>
      <c r="B93" s="170" t="s">
        <v>30</v>
      </c>
      <c r="C93" s="133" t="s">
        <v>11</v>
      </c>
      <c r="D93" s="170" t="s">
        <v>42</v>
      </c>
      <c r="E93" s="170" t="s">
        <v>190</v>
      </c>
      <c r="F93" s="170" t="s">
        <v>191</v>
      </c>
      <c r="G93" s="159">
        <v>2016</v>
      </c>
    </row>
    <row r="94" spans="1:7" ht="26.4">
      <c r="A94" s="170" t="s">
        <v>41</v>
      </c>
      <c r="B94" s="170" t="s">
        <v>30</v>
      </c>
      <c r="C94" s="133" t="s">
        <v>11</v>
      </c>
      <c r="D94" s="170" t="s">
        <v>187</v>
      </c>
      <c r="E94" s="170" t="s">
        <v>188</v>
      </c>
      <c r="F94" s="170" t="s">
        <v>189</v>
      </c>
      <c r="G94" s="159">
        <v>2016</v>
      </c>
    </row>
    <row r="95" spans="1:7" ht="39.6">
      <c r="A95" s="170" t="s">
        <v>41</v>
      </c>
      <c r="B95" s="170" t="s">
        <v>201</v>
      </c>
      <c r="C95" s="133" t="s">
        <v>11</v>
      </c>
      <c r="D95" s="170" t="s">
        <v>48</v>
      </c>
      <c r="E95" s="170" t="s">
        <v>205</v>
      </c>
      <c r="F95" s="170" t="s">
        <v>206</v>
      </c>
      <c r="G95" s="159">
        <v>2016</v>
      </c>
    </row>
    <row r="96" spans="1:7" ht="26.4">
      <c r="A96" s="156" t="s">
        <v>195</v>
      </c>
      <c r="B96" s="170" t="s">
        <v>222</v>
      </c>
      <c r="C96" s="133" t="s">
        <v>11</v>
      </c>
      <c r="D96" s="170" t="s">
        <v>223</v>
      </c>
      <c r="E96" s="170" t="s">
        <v>228</v>
      </c>
      <c r="F96" s="170" t="s">
        <v>229</v>
      </c>
      <c r="G96" s="159">
        <v>2016</v>
      </c>
    </row>
    <row r="97" spans="1:7" ht="39.6">
      <c r="A97" s="156" t="s">
        <v>195</v>
      </c>
      <c r="B97" s="170" t="s">
        <v>222</v>
      </c>
      <c r="C97" s="133" t="s">
        <v>11</v>
      </c>
      <c r="D97" s="170" t="s">
        <v>223</v>
      </c>
      <c r="E97" s="170" t="s">
        <v>230</v>
      </c>
      <c r="F97" s="170" t="s">
        <v>229</v>
      </c>
      <c r="G97" s="159">
        <v>2016</v>
      </c>
    </row>
    <row r="98" spans="1:7">
      <c r="A98" s="156" t="s">
        <v>195</v>
      </c>
      <c r="B98" s="170" t="s">
        <v>222</v>
      </c>
      <c r="C98" s="133" t="s">
        <v>11</v>
      </c>
      <c r="D98" s="170" t="s">
        <v>223</v>
      </c>
      <c r="E98" s="170" t="s">
        <v>231</v>
      </c>
      <c r="F98" s="170" t="s">
        <v>232</v>
      </c>
      <c r="G98" s="456">
        <v>2016</v>
      </c>
    </row>
    <row r="99" spans="1:7">
      <c r="A99" s="170" t="s">
        <v>195</v>
      </c>
      <c r="B99" s="170" t="s">
        <v>30</v>
      </c>
      <c r="C99" s="133" t="s">
        <v>11</v>
      </c>
      <c r="D99" s="170" t="s">
        <v>196</v>
      </c>
      <c r="E99" s="170" t="s">
        <v>200</v>
      </c>
      <c r="F99" s="170" t="s">
        <v>191</v>
      </c>
      <c r="G99" s="159">
        <v>2015</v>
      </c>
    </row>
    <row r="100" spans="1:7" ht="30" customHeight="1">
      <c r="A100" s="170" t="s">
        <v>55</v>
      </c>
      <c r="B100" s="170" t="s">
        <v>55</v>
      </c>
      <c r="C100" s="133" t="s">
        <v>11</v>
      </c>
      <c r="D100" s="170" t="s">
        <v>238</v>
      </c>
      <c r="E100" s="170" t="s">
        <v>240</v>
      </c>
      <c r="F100" s="170" t="s">
        <v>239</v>
      </c>
      <c r="G100" s="159">
        <v>2014</v>
      </c>
    </row>
    <row r="101" spans="1:7" s="79" customFormat="1" ht="21.6" customHeight="1">
      <c r="A101" s="170" t="s">
        <v>55</v>
      </c>
      <c r="B101" s="170" t="s">
        <v>55</v>
      </c>
      <c r="C101" s="133" t="s">
        <v>11</v>
      </c>
      <c r="D101" s="170" t="s">
        <v>238</v>
      </c>
      <c r="E101" s="170" t="s">
        <v>241</v>
      </c>
      <c r="F101" s="170" t="s">
        <v>239</v>
      </c>
      <c r="G101" s="159">
        <v>2014</v>
      </c>
    </row>
    <row r="102" spans="1:7">
      <c r="A102" s="170" t="s">
        <v>55</v>
      </c>
      <c r="B102" s="170" t="s">
        <v>55</v>
      </c>
      <c r="C102" s="133" t="s">
        <v>11</v>
      </c>
      <c r="D102" s="170" t="s">
        <v>238</v>
      </c>
      <c r="E102" s="170" t="s">
        <v>848</v>
      </c>
      <c r="F102" s="170" t="s">
        <v>239</v>
      </c>
      <c r="G102" s="159">
        <v>2014</v>
      </c>
    </row>
    <row r="103" spans="1:7" ht="26.4">
      <c r="A103" s="170" t="s">
        <v>41</v>
      </c>
      <c r="B103" s="170" t="s">
        <v>201</v>
      </c>
      <c r="C103" s="133" t="s">
        <v>11</v>
      </c>
      <c r="D103" s="170" t="s">
        <v>48</v>
      </c>
      <c r="E103" s="170" t="s">
        <v>338</v>
      </c>
      <c r="F103" s="170" t="s">
        <v>207</v>
      </c>
      <c r="G103" s="159">
        <v>2014</v>
      </c>
    </row>
    <row r="104" spans="1:7">
      <c r="A104" s="170" t="s">
        <v>195</v>
      </c>
      <c r="B104" s="170" t="s">
        <v>30</v>
      </c>
      <c r="C104" s="133" t="s">
        <v>11</v>
      </c>
      <c r="D104" s="170" t="s">
        <v>196</v>
      </c>
      <c r="E104" s="170" t="s">
        <v>197</v>
      </c>
      <c r="F104" s="170" t="s">
        <v>185</v>
      </c>
      <c r="G104" s="159">
        <v>2014</v>
      </c>
    </row>
    <row r="105" spans="1:7">
      <c r="A105" s="170" t="s">
        <v>195</v>
      </c>
      <c r="B105" s="170" t="s">
        <v>30</v>
      </c>
      <c r="C105" s="133" t="s">
        <v>11</v>
      </c>
      <c r="D105" s="170" t="s">
        <v>196</v>
      </c>
      <c r="E105" s="170" t="s">
        <v>198</v>
      </c>
      <c r="F105" s="170" t="s">
        <v>185</v>
      </c>
      <c r="G105" s="159">
        <v>2014</v>
      </c>
    </row>
    <row r="106" spans="1:7">
      <c r="A106" s="173" t="s">
        <v>55</v>
      </c>
      <c r="B106" s="173" t="s">
        <v>55</v>
      </c>
      <c r="C106" s="173" t="s">
        <v>11</v>
      </c>
      <c r="D106" s="173" t="s">
        <v>387</v>
      </c>
      <c r="E106" s="173" t="s">
        <v>388</v>
      </c>
      <c r="F106" s="173" t="s">
        <v>237</v>
      </c>
      <c r="G106" s="120">
        <v>2013</v>
      </c>
    </row>
    <row r="107" spans="1:7" s="148" customFormat="1">
      <c r="A107" s="170" t="s">
        <v>41</v>
      </c>
      <c r="B107" s="170" t="s">
        <v>30</v>
      </c>
      <c r="C107" s="133" t="s">
        <v>11</v>
      </c>
      <c r="D107" s="170" t="s">
        <v>187</v>
      </c>
      <c r="E107" s="170" t="s">
        <v>192</v>
      </c>
      <c r="F107" s="170" t="s">
        <v>191</v>
      </c>
      <c r="G107" s="159">
        <v>2013</v>
      </c>
    </row>
    <row r="108" spans="1:7" s="148" customFormat="1" ht="26.4">
      <c r="A108" s="170" t="s">
        <v>41</v>
      </c>
      <c r="B108" s="170" t="s">
        <v>201</v>
      </c>
      <c r="C108" s="133" t="s">
        <v>11</v>
      </c>
      <c r="D108" s="170" t="s">
        <v>48</v>
      </c>
      <c r="E108" s="170" t="s">
        <v>339</v>
      </c>
      <c r="F108" s="170" t="s">
        <v>185</v>
      </c>
      <c r="G108" s="159">
        <v>2013</v>
      </c>
    </row>
    <row r="109" spans="1:7">
      <c r="A109" s="170" t="s">
        <v>195</v>
      </c>
      <c r="B109" s="170" t="s">
        <v>30</v>
      </c>
      <c r="C109" s="133" t="s">
        <v>11</v>
      </c>
      <c r="D109" s="170" t="s">
        <v>196</v>
      </c>
      <c r="E109" s="170" t="s">
        <v>199</v>
      </c>
      <c r="F109" s="170" t="s">
        <v>191</v>
      </c>
      <c r="G109" s="159">
        <v>2013</v>
      </c>
    </row>
    <row r="110" spans="1:7">
      <c r="A110" s="119" t="s">
        <v>41</v>
      </c>
      <c r="B110" s="119" t="s">
        <v>30</v>
      </c>
      <c r="C110" s="122" t="s">
        <v>11</v>
      </c>
      <c r="D110" s="119" t="s">
        <v>42</v>
      </c>
      <c r="E110" s="119" t="s">
        <v>193</v>
      </c>
      <c r="F110" s="119" t="s">
        <v>194</v>
      </c>
      <c r="G110" s="107">
        <v>2012</v>
      </c>
    </row>
    <row r="111" spans="1:7">
      <c r="A111" s="119" t="s">
        <v>41</v>
      </c>
      <c r="B111" s="119" t="s">
        <v>213</v>
      </c>
      <c r="C111" s="122" t="s">
        <v>36</v>
      </c>
      <c r="D111" s="119" t="s">
        <v>52</v>
      </c>
      <c r="E111" s="119" t="s">
        <v>216</v>
      </c>
      <c r="F111" s="119" t="s">
        <v>191</v>
      </c>
      <c r="G111" s="107">
        <v>2008</v>
      </c>
    </row>
    <row r="112" spans="1:7">
      <c r="A112" s="119" t="s">
        <v>41</v>
      </c>
      <c r="B112" s="119" t="s">
        <v>213</v>
      </c>
      <c r="C112" s="122" t="s">
        <v>36</v>
      </c>
      <c r="D112" s="119" t="s">
        <v>52</v>
      </c>
      <c r="E112" s="119" t="s">
        <v>217</v>
      </c>
      <c r="F112" s="119" t="s">
        <v>218</v>
      </c>
      <c r="G112" s="107">
        <v>2008</v>
      </c>
    </row>
    <row r="113" spans="1:7" ht="26.4">
      <c r="A113" s="119" t="s">
        <v>41</v>
      </c>
      <c r="B113" s="119" t="s">
        <v>213</v>
      </c>
      <c r="C113" s="122" t="s">
        <v>36</v>
      </c>
      <c r="D113" s="119" t="s">
        <v>52</v>
      </c>
      <c r="E113" s="119" t="s">
        <v>220</v>
      </c>
      <c r="F113" s="119" t="s">
        <v>221</v>
      </c>
      <c r="G113" s="107">
        <v>1996</v>
      </c>
    </row>
    <row r="114" spans="1:7">
      <c r="A114" s="119" t="s">
        <v>41</v>
      </c>
      <c r="B114" s="119" t="s">
        <v>213</v>
      </c>
      <c r="C114" s="122" t="s">
        <v>36</v>
      </c>
      <c r="D114" s="119" t="s">
        <v>52</v>
      </c>
      <c r="E114" s="119" t="s">
        <v>214</v>
      </c>
      <c r="F114" s="119" t="s">
        <v>215</v>
      </c>
      <c r="G114" s="107">
        <v>1982</v>
      </c>
    </row>
  </sheetData>
  <sheetProtection algorithmName="SHA-512" hashValue="eyoaooDhp8a2kZPGNuIGHI41mBUEb0aUfEKz62JBjMxJ0A74vwQjRJx6jGstP6Qxu8MKgJCL6tzc7UMB1JjQ5g==" saltValue="lL28APIGnoUzluwe6ct3Eg==" spinCount="100000" sheet="1" objects="1" scenarios="1"/>
  <mergeCells count="1">
    <mergeCell ref="A12:F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CFE-1A11-4705-958F-04701D1B6741}">
  <dimension ref="A7:I27"/>
  <sheetViews>
    <sheetView showGridLines="0" zoomScaleNormal="100" workbookViewId="0"/>
  </sheetViews>
  <sheetFormatPr defaultColWidth="8.77734375" defaultRowHeight="14.4"/>
  <cols>
    <col min="1" max="1" width="25.5546875" style="369" customWidth="1"/>
    <col min="2" max="8" width="15.5546875" style="369" customWidth="1"/>
    <col min="9" max="16384" width="8.77734375" style="369"/>
  </cols>
  <sheetData>
    <row r="7" spans="1:9" ht="21">
      <c r="A7" s="160" t="s">
        <v>815</v>
      </c>
      <c r="B7" s="160"/>
    </row>
    <row r="8" spans="1:9" ht="15" thickBot="1"/>
    <row r="9" spans="1:9" ht="18.600000000000001" thickTop="1" thickBot="1">
      <c r="A9" s="328" t="s">
        <v>247</v>
      </c>
      <c r="B9" s="328"/>
      <c r="C9" s="326"/>
      <c r="D9" s="326"/>
      <c r="E9" s="326"/>
      <c r="F9" s="326"/>
      <c r="G9" s="326"/>
      <c r="H9" s="326"/>
      <c r="I9" s="162"/>
    </row>
    <row r="10" spans="1:9" ht="18" thickTop="1">
      <c r="A10" s="161"/>
      <c r="B10" s="161"/>
      <c r="C10" s="162"/>
      <c r="D10" s="162"/>
      <c r="E10" s="162"/>
      <c r="F10" s="162"/>
      <c r="G10" s="162"/>
    </row>
    <row r="11" spans="1:9" ht="16.2">
      <c r="A11" s="6" t="s">
        <v>1002</v>
      </c>
      <c r="B11" s="6"/>
      <c r="C11" s="218"/>
      <c r="D11" s="219"/>
      <c r="E11" s="220"/>
      <c r="F11" s="220"/>
      <c r="G11" s="220"/>
    </row>
    <row r="12" spans="1:9">
      <c r="A12" s="154" t="s">
        <v>0</v>
      </c>
      <c r="B12" s="73">
        <v>2021</v>
      </c>
      <c r="C12" s="73">
        <v>2020</v>
      </c>
      <c r="D12" s="73">
        <v>2019</v>
      </c>
      <c r="E12" s="63">
        <v>2018</v>
      </c>
      <c r="F12" s="63">
        <v>2017</v>
      </c>
      <c r="G12" s="63">
        <v>2016</v>
      </c>
      <c r="H12" s="63">
        <v>2015</v>
      </c>
    </row>
    <row r="13" spans="1:9">
      <c r="A13" s="124" t="s">
        <v>1</v>
      </c>
      <c r="B13" s="124">
        <v>1</v>
      </c>
      <c r="C13" s="96">
        <v>0</v>
      </c>
      <c r="D13" s="96">
        <v>5</v>
      </c>
      <c r="E13" s="221">
        <v>2</v>
      </c>
      <c r="F13" s="222">
        <v>9</v>
      </c>
      <c r="G13" s="33">
        <v>5</v>
      </c>
      <c r="H13" s="33">
        <v>1</v>
      </c>
    </row>
    <row r="14" spans="1:9">
      <c r="A14" s="124" t="s">
        <v>2</v>
      </c>
      <c r="B14" s="124">
        <v>9</v>
      </c>
      <c r="C14" s="96">
        <v>11</v>
      </c>
      <c r="D14" s="96">
        <v>2</v>
      </c>
      <c r="E14" s="221">
        <v>9</v>
      </c>
      <c r="F14" s="222">
        <v>8</v>
      </c>
      <c r="G14" s="33">
        <v>7</v>
      </c>
      <c r="H14" s="33">
        <v>3</v>
      </c>
    </row>
    <row r="15" spans="1:9">
      <c r="A15" s="124" t="s">
        <v>3</v>
      </c>
      <c r="B15" s="124">
        <v>179</v>
      </c>
      <c r="C15" s="96">
        <v>3</v>
      </c>
      <c r="D15" s="96">
        <v>33</v>
      </c>
      <c r="E15" s="221">
        <v>120</v>
      </c>
      <c r="F15" s="222">
        <v>77</v>
      </c>
      <c r="G15" s="33">
        <v>93</v>
      </c>
      <c r="H15" s="33">
        <v>47</v>
      </c>
    </row>
    <row r="16" spans="1:9">
      <c r="A16" s="124" t="s">
        <v>4</v>
      </c>
      <c r="B16" s="124">
        <v>2</v>
      </c>
      <c r="C16" s="96">
        <v>3</v>
      </c>
      <c r="D16" s="96">
        <v>29</v>
      </c>
      <c r="E16" s="221">
        <v>16</v>
      </c>
      <c r="F16" s="222">
        <v>11</v>
      </c>
      <c r="G16" s="33">
        <v>10</v>
      </c>
      <c r="H16" s="33">
        <v>3</v>
      </c>
    </row>
    <row r="17" spans="1:8">
      <c r="A17" s="124" t="s">
        <v>5</v>
      </c>
      <c r="B17" s="124">
        <v>17</v>
      </c>
      <c r="C17" s="96">
        <v>0</v>
      </c>
      <c r="D17" s="96">
        <v>19</v>
      </c>
      <c r="E17" s="221">
        <v>8</v>
      </c>
      <c r="F17" s="222">
        <v>10</v>
      </c>
      <c r="G17" s="33">
        <v>5</v>
      </c>
      <c r="H17" s="33">
        <v>0</v>
      </c>
    </row>
    <row r="18" spans="1:8">
      <c r="A18" s="124" t="s">
        <v>6</v>
      </c>
      <c r="B18" s="124">
        <v>104</v>
      </c>
      <c r="C18" s="96">
        <v>110</v>
      </c>
      <c r="D18" s="96">
        <v>35</v>
      </c>
      <c r="E18" s="223">
        <v>7</v>
      </c>
      <c r="F18" s="203">
        <v>8</v>
      </c>
      <c r="G18" s="33">
        <v>6</v>
      </c>
      <c r="H18" s="33">
        <v>1</v>
      </c>
    </row>
    <row r="19" spans="1:8">
      <c r="A19" s="124" t="s">
        <v>7</v>
      </c>
      <c r="B19" s="124">
        <v>52</v>
      </c>
      <c r="C19" s="96">
        <v>45</v>
      </c>
      <c r="D19" s="96">
        <v>274</v>
      </c>
      <c r="E19" s="221">
        <v>4</v>
      </c>
      <c r="F19" s="222">
        <v>14</v>
      </c>
      <c r="G19" s="33">
        <v>12</v>
      </c>
      <c r="H19" s="33">
        <v>9</v>
      </c>
    </row>
    <row r="20" spans="1:8">
      <c r="A20" s="124" t="s">
        <v>8</v>
      </c>
      <c r="B20" s="124">
        <v>3</v>
      </c>
      <c r="C20" s="96">
        <v>6</v>
      </c>
      <c r="D20" s="96">
        <v>5</v>
      </c>
      <c r="E20" s="222">
        <v>50</v>
      </c>
      <c r="F20" s="222">
        <v>6</v>
      </c>
      <c r="G20" s="33">
        <v>2</v>
      </c>
      <c r="H20" s="33">
        <v>1</v>
      </c>
    </row>
    <row r="21" spans="1:8">
      <c r="A21" s="31" t="s">
        <v>9</v>
      </c>
      <c r="B21" s="31">
        <v>367</v>
      </c>
      <c r="C21" s="11">
        <f>SUM(C13:C20)</f>
        <v>178</v>
      </c>
      <c r="D21" s="11">
        <f>SUM(D13:D20)</f>
        <v>402</v>
      </c>
      <c r="E21" s="11">
        <v>220</v>
      </c>
      <c r="F21" s="11">
        <v>147</v>
      </c>
      <c r="G21" s="31">
        <v>140</v>
      </c>
      <c r="H21" s="31">
        <v>66</v>
      </c>
    </row>
    <row r="22" spans="1:8" ht="28.2" customHeight="1">
      <c r="A22" s="911" t="s">
        <v>1003</v>
      </c>
      <c r="B22" s="911"/>
      <c r="C22" s="911"/>
      <c r="D22" s="911"/>
      <c r="E22" s="911"/>
      <c r="F22" s="911"/>
      <c r="G22" s="911"/>
      <c r="H22" s="911"/>
    </row>
    <row r="24" spans="1:8" ht="15.6">
      <c r="A24" s="1" t="s">
        <v>283</v>
      </c>
      <c r="B24" s="1"/>
    </row>
    <row r="25" spans="1:8">
      <c r="A25" s="379"/>
      <c r="B25" s="379">
        <v>2021</v>
      </c>
      <c r="C25" s="58">
        <v>2020</v>
      </c>
      <c r="D25" s="58">
        <v>2019</v>
      </c>
      <c r="E25" s="58">
        <v>2018</v>
      </c>
      <c r="F25" s="58">
        <v>2017</v>
      </c>
      <c r="G25" s="58">
        <v>2016</v>
      </c>
      <c r="H25" s="58">
        <v>2015</v>
      </c>
    </row>
    <row r="26" spans="1:8">
      <c r="A26" s="370" t="s">
        <v>284</v>
      </c>
      <c r="B26" s="370">
        <v>1</v>
      </c>
      <c r="C26" s="371">
        <v>1</v>
      </c>
      <c r="D26" s="371">
        <v>3</v>
      </c>
      <c r="E26" s="371">
        <v>0</v>
      </c>
      <c r="F26" s="371">
        <v>0</v>
      </c>
      <c r="G26" s="371">
        <v>4</v>
      </c>
      <c r="H26" s="371">
        <v>3</v>
      </c>
    </row>
    <row r="27" spans="1:8">
      <c r="A27" s="458" t="s">
        <v>361</v>
      </c>
      <c r="B27" s="458"/>
    </row>
  </sheetData>
  <sheetProtection algorithmName="SHA-512" hashValue="+3zMqi+LSuE3R1bM21velX5f6n6sx/hrSg0Ji+X3IjTzoqPDeUZS/He8qDhztEnw2rAadH7bqG1U6mgiXA0BqQ==" saltValue="AUJ6xK/7piZ9qqkCIJ4goQ==" spinCount="100000" sheet="1" objects="1" scenarios="1"/>
  <mergeCells count="1">
    <mergeCell ref="A22:H2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M208"/>
  <sheetViews>
    <sheetView showGridLines="0" zoomScaleNormal="100" workbookViewId="0"/>
  </sheetViews>
  <sheetFormatPr defaultColWidth="8.77734375" defaultRowHeight="14.4"/>
  <cols>
    <col min="1" max="1" width="27.44140625" customWidth="1"/>
    <col min="2" max="13" width="16.77734375" customWidth="1"/>
  </cols>
  <sheetData>
    <row r="7" spans="1:11" ht="21">
      <c r="A7" s="9" t="s">
        <v>815</v>
      </c>
      <c r="B7" s="9"/>
      <c r="C7" s="9"/>
      <c r="D7" s="9"/>
      <c r="E7" s="9"/>
      <c r="F7" s="2"/>
      <c r="G7" s="2"/>
    </row>
    <row r="8" spans="1:11" s="2" customFormat="1" ht="21.6" thickBot="1">
      <c r="A8" s="9"/>
      <c r="B8" s="9"/>
      <c r="C8" s="9"/>
      <c r="D8" s="9"/>
      <c r="E8" s="9"/>
    </row>
    <row r="9" spans="1:11" ht="18.600000000000001" thickTop="1" thickBot="1">
      <c r="A9" s="332" t="s">
        <v>124</v>
      </c>
      <c r="B9" s="331"/>
      <c r="C9" s="331"/>
      <c r="D9" s="331"/>
      <c r="E9" s="331"/>
      <c r="F9" s="331"/>
      <c r="G9" s="331"/>
      <c r="H9" s="331"/>
      <c r="I9" s="331"/>
      <c r="J9" s="331"/>
      <c r="K9" s="331"/>
    </row>
    <row r="10" spans="1:11" s="369" customFormat="1" ht="18" thickTop="1">
      <c r="A10" s="329"/>
      <c r="B10" s="330"/>
      <c r="C10" s="330"/>
      <c r="D10" s="330"/>
      <c r="E10" s="330"/>
      <c r="F10" s="330"/>
      <c r="G10" s="330"/>
      <c r="H10" s="330"/>
      <c r="I10" s="330"/>
      <c r="J10" s="330"/>
      <c r="K10" s="330"/>
    </row>
    <row r="11" spans="1:11" s="369" customFormat="1">
      <c r="A11" s="6" t="s">
        <v>865</v>
      </c>
      <c r="B11" s="162"/>
      <c r="C11" s="162"/>
      <c r="D11" s="162"/>
      <c r="E11" s="162"/>
      <c r="F11" s="162"/>
      <c r="G11" s="162"/>
      <c r="H11" s="162"/>
      <c r="K11" s="330"/>
    </row>
    <row r="12" spans="1:11" s="369" customFormat="1" ht="26.4">
      <c r="A12" s="1049"/>
      <c r="B12" s="455" t="s">
        <v>38</v>
      </c>
      <c r="C12" s="1052" t="s">
        <v>40</v>
      </c>
      <c r="D12" s="1052"/>
      <c r="E12" s="1052"/>
      <c r="F12" s="1052"/>
      <c r="G12" s="1052"/>
      <c r="H12" s="1052"/>
      <c r="I12" s="1052"/>
      <c r="J12" s="1052"/>
      <c r="K12" s="1033" t="s">
        <v>285</v>
      </c>
    </row>
    <row r="13" spans="1:11" s="369" customFormat="1">
      <c r="A13" s="1050"/>
      <c r="B13" s="1053" t="s">
        <v>298</v>
      </c>
      <c r="C13" s="1055" t="s">
        <v>299</v>
      </c>
      <c r="D13" s="1055"/>
      <c r="E13" s="1055" t="s">
        <v>300</v>
      </c>
      <c r="F13" s="1055"/>
      <c r="G13" s="1055" t="s">
        <v>301</v>
      </c>
      <c r="H13" s="1055" t="s">
        <v>302</v>
      </c>
      <c r="I13" s="1055" t="s">
        <v>303</v>
      </c>
      <c r="J13" s="1055" t="s">
        <v>9</v>
      </c>
      <c r="K13" s="1039"/>
    </row>
    <row r="14" spans="1:11" s="369" customFormat="1" ht="26.4">
      <c r="A14" s="1051"/>
      <c r="B14" s="1054"/>
      <c r="C14" s="108" t="s">
        <v>116</v>
      </c>
      <c r="D14" s="108" t="s">
        <v>117</v>
      </c>
      <c r="E14" s="108" t="s">
        <v>116</v>
      </c>
      <c r="F14" s="108" t="s">
        <v>117</v>
      </c>
      <c r="G14" s="1055"/>
      <c r="H14" s="1055"/>
      <c r="I14" s="1055"/>
      <c r="J14" s="1055"/>
      <c r="K14" s="1034"/>
    </row>
    <row r="15" spans="1:11" s="369" customFormat="1">
      <c r="A15" s="370" t="s">
        <v>11</v>
      </c>
      <c r="B15" s="484">
        <v>10061</v>
      </c>
      <c r="C15" s="484">
        <v>5207</v>
      </c>
      <c r="D15" s="484">
        <v>1128</v>
      </c>
      <c r="E15" s="484">
        <v>1341</v>
      </c>
      <c r="F15" s="484">
        <v>18</v>
      </c>
      <c r="G15" s="484">
        <v>370.67702013766763</v>
      </c>
      <c r="H15" s="484">
        <v>399</v>
      </c>
      <c r="I15" s="484">
        <v>1</v>
      </c>
      <c r="J15" s="791">
        <f>SUM(C15:I15)</f>
        <v>8464.6770201376676</v>
      </c>
      <c r="K15" s="791">
        <f>B15-J15</f>
        <v>1596.3229798623324</v>
      </c>
    </row>
    <row r="16" spans="1:11" s="369" customFormat="1">
      <c r="A16" s="370" t="s">
        <v>36</v>
      </c>
      <c r="B16" s="484">
        <v>1851</v>
      </c>
      <c r="C16" s="484">
        <v>1059</v>
      </c>
      <c r="D16" s="484">
        <v>112</v>
      </c>
      <c r="E16" s="484">
        <v>136</v>
      </c>
      <c r="F16" s="484">
        <v>3</v>
      </c>
      <c r="G16" s="484">
        <v>9.9418960608099987</v>
      </c>
      <c r="H16" s="484">
        <v>74</v>
      </c>
      <c r="I16" s="484">
        <v>15</v>
      </c>
      <c r="J16" s="109">
        <f t="shared" ref="J16:J21" si="0">SUM(C16:I16)</f>
        <v>1408.94189606081</v>
      </c>
      <c r="K16" s="791">
        <f t="shared" ref="K16:K20" si="1">B16-J16</f>
        <v>442.05810393919</v>
      </c>
    </row>
    <row r="17" spans="1:12" s="369" customFormat="1">
      <c r="A17" s="370" t="s">
        <v>12</v>
      </c>
      <c r="B17" s="484">
        <v>629</v>
      </c>
      <c r="C17" s="484">
        <v>322</v>
      </c>
      <c r="D17" s="484">
        <v>2561</v>
      </c>
      <c r="E17" s="484">
        <v>93</v>
      </c>
      <c r="F17" s="484">
        <v>69</v>
      </c>
      <c r="G17" s="484">
        <v>72.356697105958716</v>
      </c>
      <c r="H17" s="484">
        <v>52</v>
      </c>
      <c r="I17" s="484">
        <v>4</v>
      </c>
      <c r="J17" s="109">
        <f t="shared" si="0"/>
        <v>3173.3566971059586</v>
      </c>
      <c r="K17" s="791">
        <f t="shared" si="1"/>
        <v>-2544.3566971059586</v>
      </c>
    </row>
    <row r="18" spans="1:12" s="369" customFormat="1">
      <c r="A18" s="370" t="s">
        <v>37</v>
      </c>
      <c r="B18" s="484">
        <v>1451</v>
      </c>
      <c r="C18" s="484">
        <v>339</v>
      </c>
      <c r="D18" s="484">
        <v>141</v>
      </c>
      <c r="E18" s="484">
        <v>158</v>
      </c>
      <c r="F18" s="484">
        <v>2</v>
      </c>
      <c r="G18" s="484">
        <v>3.4762372414930001</v>
      </c>
      <c r="H18" s="484">
        <v>324</v>
      </c>
      <c r="I18" s="484">
        <v>1</v>
      </c>
      <c r="J18" s="109">
        <f t="shared" si="0"/>
        <v>968.47623724149298</v>
      </c>
      <c r="K18" s="791">
        <f t="shared" si="1"/>
        <v>482.52376275850702</v>
      </c>
    </row>
    <row r="19" spans="1:12" s="369" customFormat="1">
      <c r="A19" s="370" t="s">
        <v>10</v>
      </c>
      <c r="B19" s="484">
        <v>0</v>
      </c>
      <c r="C19" s="484">
        <v>17</v>
      </c>
      <c r="D19" s="484">
        <v>12</v>
      </c>
      <c r="E19" s="484">
        <v>4</v>
      </c>
      <c r="F19" s="484">
        <v>0</v>
      </c>
      <c r="G19" s="484">
        <v>0</v>
      </c>
      <c r="H19" s="484">
        <v>0</v>
      </c>
      <c r="I19" s="484">
        <v>3</v>
      </c>
      <c r="J19" s="109">
        <f t="shared" si="0"/>
        <v>36</v>
      </c>
      <c r="K19" s="791">
        <f t="shared" si="1"/>
        <v>-36</v>
      </c>
    </row>
    <row r="20" spans="1:12" s="147" customFormat="1" ht="15.6">
      <c r="A20" s="370" t="s">
        <v>304</v>
      </c>
      <c r="B20" s="484">
        <v>-511</v>
      </c>
      <c r="C20" s="484">
        <v>-511</v>
      </c>
      <c r="D20" s="484">
        <v>0</v>
      </c>
      <c r="E20" s="484">
        <v>0</v>
      </c>
      <c r="F20" s="484"/>
      <c r="G20" s="486"/>
      <c r="H20" s="486"/>
      <c r="I20" s="486"/>
      <c r="J20" s="109">
        <f t="shared" si="0"/>
        <v>-511</v>
      </c>
      <c r="K20" s="791">
        <f t="shared" si="1"/>
        <v>0</v>
      </c>
    </row>
    <row r="21" spans="1:12" s="147" customFormat="1">
      <c r="A21" s="14" t="s">
        <v>9</v>
      </c>
      <c r="B21" s="111">
        <f t="shared" ref="B21:I21" si="2">SUM(B15:B20)</f>
        <v>13481</v>
      </c>
      <c r="C21" s="111">
        <f t="shared" si="2"/>
        <v>6433</v>
      </c>
      <c r="D21" s="111">
        <f t="shared" si="2"/>
        <v>3954</v>
      </c>
      <c r="E21" s="111">
        <f t="shared" si="2"/>
        <v>1732</v>
      </c>
      <c r="F21" s="111">
        <f t="shared" si="2"/>
        <v>92</v>
      </c>
      <c r="G21" s="111">
        <f t="shared" si="2"/>
        <v>456.45185054592935</v>
      </c>
      <c r="H21" s="111">
        <f t="shared" si="2"/>
        <v>849</v>
      </c>
      <c r="I21" s="111">
        <f t="shared" si="2"/>
        <v>24</v>
      </c>
      <c r="J21" s="792">
        <f t="shared" si="0"/>
        <v>13540.451850545929</v>
      </c>
      <c r="K21" s="793">
        <f>SUM(K15:K20)</f>
        <v>-59.451850545929119</v>
      </c>
    </row>
    <row r="22" spans="1:12" s="369" customFormat="1">
      <c r="A22" s="5" t="s">
        <v>293</v>
      </c>
    </row>
    <row r="23" spans="1:12" s="369" customFormat="1" ht="28.8" customHeight="1">
      <c r="A23" s="852" t="s">
        <v>523</v>
      </c>
      <c r="B23" s="852"/>
      <c r="C23" s="852"/>
      <c r="D23" s="852"/>
      <c r="E23" s="852"/>
      <c r="F23" s="852"/>
      <c r="G23" s="852"/>
      <c r="H23" s="852"/>
      <c r="I23" s="852"/>
      <c r="J23" s="852"/>
      <c r="K23" s="852"/>
      <c r="L23" s="852"/>
    </row>
    <row r="24" spans="1:12" s="369" customFormat="1">
      <c r="A24" s="5" t="s">
        <v>159</v>
      </c>
    </row>
    <row r="25" spans="1:12" s="369" customFormat="1">
      <c r="A25" s="5" t="s">
        <v>295</v>
      </c>
    </row>
    <row r="26" spans="1:12" s="369" customFormat="1">
      <c r="A26" s="5" t="s">
        <v>161</v>
      </c>
    </row>
    <row r="27" spans="1:12" s="369" customFormat="1">
      <c r="A27" s="5" t="s">
        <v>296</v>
      </c>
    </row>
    <row r="28" spans="1:12" s="369" customFormat="1">
      <c r="A28" s="480"/>
      <c r="B28" s="485"/>
      <c r="C28" s="485"/>
      <c r="D28" s="485"/>
      <c r="E28" s="485"/>
      <c r="F28" s="485"/>
      <c r="G28" s="485"/>
      <c r="H28" s="485"/>
      <c r="I28" s="485"/>
      <c r="J28" s="485"/>
      <c r="K28" s="20"/>
    </row>
    <row r="29" spans="1:12" s="147" customFormat="1">
      <c r="A29" s="6" t="s">
        <v>391</v>
      </c>
      <c r="B29" s="162"/>
      <c r="C29" s="162"/>
      <c r="D29" s="162"/>
      <c r="E29" s="162"/>
      <c r="F29" s="162"/>
      <c r="G29" s="162"/>
      <c r="H29" s="162"/>
    </row>
    <row r="30" spans="1:12" s="147" customFormat="1" ht="26.4">
      <c r="A30" s="1049"/>
      <c r="B30" s="153" t="s">
        <v>38</v>
      </c>
      <c r="C30" s="1052" t="s">
        <v>40</v>
      </c>
      <c r="D30" s="1052"/>
      <c r="E30" s="1052"/>
      <c r="F30" s="1052"/>
      <c r="G30" s="1052"/>
      <c r="H30" s="1052"/>
      <c r="I30" s="1052"/>
      <c r="J30" s="1052"/>
      <c r="K30" s="1033" t="s">
        <v>285</v>
      </c>
      <c r="L30" s="104"/>
    </row>
    <row r="31" spans="1:12" s="104" customFormat="1" ht="39.6" customHeight="1">
      <c r="A31" s="1050"/>
      <c r="B31" s="1053" t="s">
        <v>298</v>
      </c>
      <c r="C31" s="1055" t="s">
        <v>299</v>
      </c>
      <c r="D31" s="1055"/>
      <c r="E31" s="1055" t="s">
        <v>300</v>
      </c>
      <c r="F31" s="1055"/>
      <c r="G31" s="1055" t="s">
        <v>301</v>
      </c>
      <c r="H31" s="1055" t="s">
        <v>302</v>
      </c>
      <c r="I31" s="1055" t="s">
        <v>303</v>
      </c>
      <c r="J31" s="1055" t="s">
        <v>9</v>
      </c>
      <c r="K31" s="1039"/>
    </row>
    <row r="32" spans="1:12" s="104" customFormat="1" ht="26.4">
      <c r="A32" s="1051"/>
      <c r="B32" s="1054"/>
      <c r="C32" s="108" t="s">
        <v>116</v>
      </c>
      <c r="D32" s="108" t="s">
        <v>117</v>
      </c>
      <c r="E32" s="108" t="s">
        <v>116</v>
      </c>
      <c r="F32" s="108" t="s">
        <v>117</v>
      </c>
      <c r="G32" s="1055"/>
      <c r="H32" s="1055"/>
      <c r="I32" s="1055"/>
      <c r="J32" s="1055"/>
      <c r="K32" s="1034"/>
    </row>
    <row r="33" spans="1:12" s="104" customFormat="1" ht="13.2">
      <c r="A33" s="157" t="s">
        <v>11</v>
      </c>
      <c r="B33" s="109">
        <v>6436.855985203918</v>
      </c>
      <c r="C33" s="109">
        <v>4440.8584703635552</v>
      </c>
      <c r="D33" s="109">
        <v>1161</v>
      </c>
      <c r="E33" s="109">
        <v>1161</v>
      </c>
      <c r="F33" s="109">
        <v>15</v>
      </c>
      <c r="G33" s="109">
        <v>606</v>
      </c>
      <c r="H33" s="109">
        <v>41</v>
      </c>
      <c r="I33" s="109">
        <v>10</v>
      </c>
      <c r="J33" s="109">
        <f>SUM(C33:I33)</f>
        <v>7434.8584703635552</v>
      </c>
      <c r="K33" s="109">
        <f>B33-J33</f>
        <v>-998.00248515963722</v>
      </c>
    </row>
    <row r="34" spans="1:12" s="104" customFormat="1" ht="13.2">
      <c r="A34" s="157" t="s">
        <v>36</v>
      </c>
      <c r="B34" s="109">
        <v>1521.0606343938641</v>
      </c>
      <c r="C34" s="109">
        <v>781.8698934749807</v>
      </c>
      <c r="D34" s="109">
        <v>161</v>
      </c>
      <c r="E34" s="109">
        <v>140</v>
      </c>
      <c r="F34" s="109">
        <v>4</v>
      </c>
      <c r="G34" s="109">
        <v>8</v>
      </c>
      <c r="H34" s="109">
        <v>53</v>
      </c>
      <c r="I34" s="109">
        <v>1</v>
      </c>
      <c r="J34" s="109">
        <f t="shared" ref="J34:J38" si="3">SUM(C34:I34)</f>
        <v>1148.8698934749807</v>
      </c>
      <c r="K34" s="109">
        <f t="shared" ref="K34:K38" si="4">B34-J34</f>
        <v>372.19074091888342</v>
      </c>
    </row>
    <row r="35" spans="1:12" s="104" customFormat="1" ht="13.2">
      <c r="A35" s="157" t="s">
        <v>12</v>
      </c>
      <c r="B35" s="109">
        <v>558.49528913721804</v>
      </c>
      <c r="C35" s="109">
        <v>273.73253919612904</v>
      </c>
      <c r="D35" s="109">
        <v>1629</v>
      </c>
      <c r="E35" s="109">
        <v>90</v>
      </c>
      <c r="F35" s="109">
        <v>47</v>
      </c>
      <c r="G35" s="109">
        <v>50</v>
      </c>
      <c r="H35" s="109">
        <v>21.4</v>
      </c>
      <c r="I35" s="109">
        <v>6</v>
      </c>
      <c r="J35" s="109">
        <f t="shared" si="3"/>
        <v>2117.1325391961291</v>
      </c>
      <c r="K35" s="109">
        <f t="shared" si="4"/>
        <v>-1558.6372500589109</v>
      </c>
    </row>
    <row r="36" spans="1:12" s="104" customFormat="1" ht="13.2">
      <c r="A36" s="157" t="s">
        <v>37</v>
      </c>
      <c r="B36" s="109">
        <v>895.66036016868861</v>
      </c>
      <c r="C36" s="109">
        <v>253.48274740718693</v>
      </c>
      <c r="D36" s="109">
        <v>100</v>
      </c>
      <c r="E36" s="109">
        <v>100</v>
      </c>
      <c r="F36" s="109" t="s">
        <v>39</v>
      </c>
      <c r="G36" s="109">
        <v>2.4</v>
      </c>
      <c r="H36" s="109">
        <v>118</v>
      </c>
      <c r="I36" s="388">
        <v>0.5</v>
      </c>
      <c r="J36" s="109">
        <v>573</v>
      </c>
      <c r="K36" s="109">
        <f t="shared" si="4"/>
        <v>322.66036016868861</v>
      </c>
    </row>
    <row r="37" spans="1:12" s="104" customFormat="1" ht="15.6" customHeight="1">
      <c r="A37" s="157" t="s">
        <v>10</v>
      </c>
      <c r="B37" s="109">
        <v>0</v>
      </c>
      <c r="C37" s="109">
        <v>15.711574053163801</v>
      </c>
      <c r="D37" s="109">
        <v>12</v>
      </c>
      <c r="E37" s="109">
        <v>4</v>
      </c>
      <c r="F37" s="109" t="s">
        <v>39</v>
      </c>
      <c r="G37" s="109">
        <v>1</v>
      </c>
      <c r="H37" s="109" t="s">
        <v>39</v>
      </c>
      <c r="I37" s="109">
        <v>1</v>
      </c>
      <c r="J37" s="109">
        <f t="shared" si="3"/>
        <v>33.711574053163801</v>
      </c>
      <c r="K37" s="109">
        <f>B37-J37</f>
        <v>-33.711574053163801</v>
      </c>
    </row>
    <row r="38" spans="1:12" s="104" customFormat="1" ht="15.6">
      <c r="A38" s="157" t="s">
        <v>304</v>
      </c>
      <c r="B38" s="109">
        <v>-464.36830006449088</v>
      </c>
      <c r="C38" s="109">
        <v>-464</v>
      </c>
      <c r="D38" s="109" t="s">
        <v>39</v>
      </c>
      <c r="E38" s="109" t="s">
        <v>39</v>
      </c>
      <c r="F38" s="110"/>
      <c r="G38" s="110"/>
      <c r="H38" s="110"/>
      <c r="I38" s="110"/>
      <c r="J38" s="109">
        <f t="shared" si="3"/>
        <v>-464</v>
      </c>
      <c r="K38" s="109">
        <f t="shared" si="4"/>
        <v>-0.3683000644908816</v>
      </c>
    </row>
    <row r="39" spans="1:12" s="104" customFormat="1" ht="13.2">
      <c r="A39" s="14" t="s">
        <v>9</v>
      </c>
      <c r="B39" s="111">
        <f t="shared" ref="B39:K39" si="5">SUM(B33:B38)</f>
        <v>8947.7039688391997</v>
      </c>
      <c r="C39" s="111">
        <f t="shared" si="5"/>
        <v>5301.6552244950162</v>
      </c>
      <c r="D39" s="111">
        <f t="shared" si="5"/>
        <v>3063</v>
      </c>
      <c r="E39" s="111">
        <f t="shared" si="5"/>
        <v>1495</v>
      </c>
      <c r="F39" s="111">
        <f t="shared" si="5"/>
        <v>66</v>
      </c>
      <c r="G39" s="111">
        <f t="shared" si="5"/>
        <v>667.4</v>
      </c>
      <c r="H39" s="111">
        <f t="shared" si="5"/>
        <v>233.4</v>
      </c>
      <c r="I39" s="111">
        <f t="shared" si="5"/>
        <v>18.5</v>
      </c>
      <c r="J39" s="111">
        <f t="shared" si="5"/>
        <v>10843.57247708783</v>
      </c>
      <c r="K39" s="111">
        <f t="shared" si="5"/>
        <v>-1895.8685082486309</v>
      </c>
    </row>
    <row r="40" spans="1:12" s="104" customFormat="1">
      <c r="A40" s="5" t="s">
        <v>293</v>
      </c>
      <c r="B40" s="147"/>
      <c r="C40" s="147"/>
      <c r="D40" s="147"/>
      <c r="E40" s="147"/>
      <c r="F40" s="147"/>
      <c r="G40" s="147"/>
      <c r="H40" s="147"/>
      <c r="I40" s="147"/>
      <c r="J40" s="147"/>
      <c r="K40" s="147"/>
      <c r="L40" s="147"/>
    </row>
    <row r="41" spans="1:12" s="147" customFormat="1" ht="19.95" customHeight="1">
      <c r="A41" s="852" t="s">
        <v>866</v>
      </c>
      <c r="B41" s="852"/>
      <c r="C41" s="852"/>
      <c r="D41" s="852"/>
      <c r="E41" s="852"/>
      <c r="F41" s="852"/>
      <c r="G41" s="852"/>
      <c r="H41" s="852"/>
      <c r="I41" s="852"/>
      <c r="J41" s="852"/>
      <c r="K41" s="852"/>
      <c r="L41" s="852"/>
    </row>
    <row r="42" spans="1:12" s="147" customFormat="1">
      <c r="A42" s="5" t="s">
        <v>159</v>
      </c>
    </row>
    <row r="43" spans="1:12" s="147" customFormat="1">
      <c r="A43" s="5" t="s">
        <v>295</v>
      </c>
    </row>
    <row r="44" spans="1:12" s="147" customFormat="1">
      <c r="A44" s="5" t="s">
        <v>161</v>
      </c>
    </row>
    <row r="45" spans="1:12" s="147" customFormat="1">
      <c r="A45" s="5" t="s">
        <v>296</v>
      </c>
    </row>
    <row r="46" spans="1:12" s="2" customFormat="1" ht="17.399999999999999">
      <c r="A46" s="21"/>
      <c r="B46" s="20"/>
      <c r="C46" s="20"/>
      <c r="D46" s="20"/>
      <c r="E46" s="20"/>
      <c r="F46" s="20"/>
      <c r="G46" s="20"/>
      <c r="H46" s="20"/>
    </row>
    <row r="47" spans="1:12" s="147" customFormat="1">
      <c r="A47" s="6" t="s">
        <v>389</v>
      </c>
      <c r="B47" s="162"/>
      <c r="C47" s="162"/>
      <c r="D47" s="162"/>
      <c r="E47" s="162"/>
      <c r="F47" s="162"/>
      <c r="G47" s="162"/>
      <c r="H47" s="162"/>
    </row>
    <row r="48" spans="1:12" s="147" customFormat="1" ht="26.4">
      <c r="A48" s="1049"/>
      <c r="B48" s="153" t="s">
        <v>38</v>
      </c>
      <c r="C48" s="1052" t="s">
        <v>40</v>
      </c>
      <c r="D48" s="1052"/>
      <c r="E48" s="1052"/>
      <c r="F48" s="1052"/>
      <c r="G48" s="1052"/>
      <c r="H48" s="1052"/>
      <c r="I48" s="1052"/>
      <c r="J48" s="1052"/>
      <c r="K48" s="1033" t="s">
        <v>285</v>
      </c>
      <c r="L48" s="104"/>
    </row>
    <row r="49" spans="1:12" s="104" customFormat="1" ht="39.6" customHeight="1">
      <c r="A49" s="1050"/>
      <c r="B49" s="1053" t="s">
        <v>298</v>
      </c>
      <c r="C49" s="1055" t="s">
        <v>299</v>
      </c>
      <c r="D49" s="1055"/>
      <c r="E49" s="1055" t="s">
        <v>300</v>
      </c>
      <c r="F49" s="1055"/>
      <c r="G49" s="1055" t="s">
        <v>301</v>
      </c>
      <c r="H49" s="1055" t="s">
        <v>302</v>
      </c>
      <c r="I49" s="1055" t="s">
        <v>303</v>
      </c>
      <c r="J49" s="1055" t="s">
        <v>9</v>
      </c>
      <c r="K49" s="1039"/>
    </row>
    <row r="50" spans="1:12" s="104" customFormat="1" ht="26.4">
      <c r="A50" s="1051"/>
      <c r="B50" s="1054"/>
      <c r="C50" s="108" t="s">
        <v>116</v>
      </c>
      <c r="D50" s="108" t="s">
        <v>117</v>
      </c>
      <c r="E50" s="108" t="s">
        <v>116</v>
      </c>
      <c r="F50" s="108" t="s">
        <v>117</v>
      </c>
      <c r="G50" s="1055"/>
      <c r="H50" s="1055"/>
      <c r="I50" s="1055"/>
      <c r="J50" s="1055"/>
      <c r="K50" s="1034"/>
    </row>
    <row r="51" spans="1:12" s="104" customFormat="1" ht="13.2">
      <c r="A51" s="157" t="s">
        <v>11</v>
      </c>
      <c r="B51" s="109">
        <v>9060</v>
      </c>
      <c r="C51" s="109">
        <v>5072</v>
      </c>
      <c r="D51" s="109">
        <v>1119</v>
      </c>
      <c r="E51" s="109">
        <v>1270</v>
      </c>
      <c r="F51" s="109">
        <v>14</v>
      </c>
      <c r="G51" s="109">
        <v>1149</v>
      </c>
      <c r="H51" s="109">
        <v>316</v>
      </c>
      <c r="I51" s="109">
        <v>7</v>
      </c>
      <c r="J51" s="109">
        <f>SUM(C51:I51)</f>
        <v>8947</v>
      </c>
      <c r="K51" s="109">
        <v>113</v>
      </c>
    </row>
    <row r="52" spans="1:12" s="104" customFormat="1" ht="13.2">
      <c r="A52" s="157" t="s">
        <v>36</v>
      </c>
      <c r="B52" s="109">
        <v>1952</v>
      </c>
      <c r="C52" s="109">
        <v>1063</v>
      </c>
      <c r="D52" s="109">
        <v>191</v>
      </c>
      <c r="E52" s="109">
        <v>169</v>
      </c>
      <c r="F52" s="109">
        <v>5</v>
      </c>
      <c r="G52" s="109" t="s">
        <v>39</v>
      </c>
      <c r="H52" s="109">
        <v>58</v>
      </c>
      <c r="I52" s="109">
        <v>1</v>
      </c>
      <c r="J52" s="109">
        <f>SUM(C52:I52)</f>
        <v>1487</v>
      </c>
      <c r="K52" s="109">
        <v>465</v>
      </c>
    </row>
    <row r="53" spans="1:12" s="104" customFormat="1" ht="13.2">
      <c r="A53" s="157" t="s">
        <v>12</v>
      </c>
      <c r="B53" s="109">
        <v>564</v>
      </c>
      <c r="C53" s="109">
        <v>344</v>
      </c>
      <c r="D53" s="109">
        <v>1264</v>
      </c>
      <c r="E53" s="109">
        <v>92</v>
      </c>
      <c r="F53" s="109">
        <v>34</v>
      </c>
      <c r="G53" s="109" t="s">
        <v>39</v>
      </c>
      <c r="H53" s="109">
        <v>65</v>
      </c>
      <c r="I53" s="109">
        <v>5</v>
      </c>
      <c r="J53" s="109">
        <f t="shared" ref="J53:J56" si="6">SUM(C53:I53)</f>
        <v>1804</v>
      </c>
      <c r="K53" s="109">
        <v>-1240</v>
      </c>
    </row>
    <row r="54" spans="1:12" s="104" customFormat="1" ht="13.2">
      <c r="A54" s="157" t="s">
        <v>37</v>
      </c>
      <c r="B54" s="109">
        <v>877</v>
      </c>
      <c r="C54" s="109">
        <v>281</v>
      </c>
      <c r="D54" s="109">
        <v>129</v>
      </c>
      <c r="E54" s="109">
        <v>113</v>
      </c>
      <c r="F54" s="109" t="s">
        <v>39</v>
      </c>
      <c r="G54" s="109" t="s">
        <v>39</v>
      </c>
      <c r="H54" s="109">
        <v>156</v>
      </c>
      <c r="I54" s="109">
        <v>2</v>
      </c>
      <c r="J54" s="109">
        <f t="shared" si="6"/>
        <v>681</v>
      </c>
      <c r="K54" s="109">
        <v>196</v>
      </c>
    </row>
    <row r="55" spans="1:12" s="104" customFormat="1" ht="15.6" customHeight="1">
      <c r="A55" s="157" t="s">
        <v>10</v>
      </c>
      <c r="B55" s="109" t="s">
        <v>39</v>
      </c>
      <c r="C55" s="109">
        <v>8</v>
      </c>
      <c r="D55" s="109">
        <v>32</v>
      </c>
      <c r="E55" s="109">
        <v>5</v>
      </c>
      <c r="F55" s="109" t="s">
        <v>39</v>
      </c>
      <c r="G55" s="109" t="s">
        <v>39</v>
      </c>
      <c r="H55" s="109" t="s">
        <v>39</v>
      </c>
      <c r="I55" s="109">
        <v>4</v>
      </c>
      <c r="J55" s="109">
        <f t="shared" si="6"/>
        <v>49</v>
      </c>
      <c r="K55" s="109">
        <v>-49</v>
      </c>
    </row>
    <row r="56" spans="1:12" s="104" customFormat="1" ht="15.6">
      <c r="A56" s="157" t="s">
        <v>304</v>
      </c>
      <c r="B56" s="109">
        <v>-519</v>
      </c>
      <c r="C56" s="109">
        <v>-519</v>
      </c>
      <c r="D56" s="109" t="s">
        <v>39</v>
      </c>
      <c r="E56" s="109" t="s">
        <v>39</v>
      </c>
      <c r="F56" s="110"/>
      <c r="G56" s="110"/>
      <c r="H56" s="110"/>
      <c r="I56" s="110"/>
      <c r="J56" s="109">
        <f t="shared" si="6"/>
        <v>-519</v>
      </c>
      <c r="K56" s="109" t="s">
        <v>39</v>
      </c>
    </row>
    <row r="57" spans="1:12" s="104" customFormat="1" ht="13.2">
      <c r="A57" s="14" t="s">
        <v>9</v>
      </c>
      <c r="B57" s="111">
        <f t="shared" ref="B57:K57" si="7">SUM(B51:B56)</f>
        <v>11934</v>
      </c>
      <c r="C57" s="111">
        <f t="shared" si="7"/>
        <v>6249</v>
      </c>
      <c r="D57" s="111">
        <f t="shared" si="7"/>
        <v>2735</v>
      </c>
      <c r="E57" s="111">
        <f t="shared" si="7"/>
        <v>1649</v>
      </c>
      <c r="F57" s="111">
        <f t="shared" si="7"/>
        <v>53</v>
      </c>
      <c r="G57" s="111">
        <f t="shared" si="7"/>
        <v>1149</v>
      </c>
      <c r="H57" s="111">
        <f t="shared" si="7"/>
        <v>595</v>
      </c>
      <c r="I57" s="111">
        <f t="shared" si="7"/>
        <v>19</v>
      </c>
      <c r="J57" s="111">
        <f t="shared" si="7"/>
        <v>12449</v>
      </c>
      <c r="K57" s="111">
        <f t="shared" si="7"/>
        <v>-515</v>
      </c>
    </row>
    <row r="58" spans="1:12" s="104" customFormat="1">
      <c r="A58" s="5" t="s">
        <v>293</v>
      </c>
      <c r="B58" s="147"/>
      <c r="C58" s="147"/>
      <c r="D58" s="147"/>
      <c r="E58" s="147"/>
      <c r="F58" s="147"/>
      <c r="G58" s="147"/>
      <c r="H58" s="147"/>
      <c r="I58" s="147"/>
      <c r="J58" s="147"/>
      <c r="K58" s="147"/>
      <c r="L58" s="147"/>
    </row>
    <row r="59" spans="1:12" s="147" customFormat="1" ht="19.2" customHeight="1">
      <c r="A59" s="852" t="s">
        <v>390</v>
      </c>
      <c r="B59" s="852"/>
      <c r="C59" s="852"/>
      <c r="D59" s="852"/>
      <c r="E59" s="852"/>
      <c r="F59" s="852"/>
      <c r="G59" s="852"/>
      <c r="H59" s="852"/>
      <c r="I59" s="852"/>
      <c r="J59" s="852"/>
      <c r="K59" s="852"/>
      <c r="L59" s="852"/>
    </row>
    <row r="60" spans="1:12" s="147" customFormat="1">
      <c r="A60" s="5" t="s">
        <v>159</v>
      </c>
    </row>
    <row r="61" spans="1:12" s="147" customFormat="1" ht="13.2" customHeight="1">
      <c r="A61" s="5" t="s">
        <v>295</v>
      </c>
    </row>
    <row r="62" spans="1:12" s="147" customFormat="1">
      <c r="A62" s="5" t="s">
        <v>161</v>
      </c>
    </row>
    <row r="63" spans="1:12" s="147" customFormat="1">
      <c r="A63" s="5" t="s">
        <v>296</v>
      </c>
    </row>
    <row r="64" spans="1:12" s="2" customFormat="1" ht="17.399999999999999">
      <c r="A64" s="21"/>
      <c r="B64" s="20"/>
      <c r="C64" s="20"/>
      <c r="D64" s="20"/>
      <c r="E64" s="20"/>
      <c r="F64" s="20"/>
      <c r="G64" s="20"/>
      <c r="H64" s="20"/>
    </row>
    <row r="65" spans="1:12" s="2" customFormat="1">
      <c r="A65" s="6" t="s">
        <v>297</v>
      </c>
      <c r="B65" s="20"/>
      <c r="C65" s="20"/>
      <c r="D65" s="20"/>
      <c r="E65" s="20"/>
      <c r="F65" s="20"/>
      <c r="G65" s="20"/>
      <c r="H65" s="20"/>
    </row>
    <row r="66" spans="1:12" s="104" customFormat="1" ht="39.6" customHeight="1">
      <c r="A66" s="1049"/>
      <c r="B66" s="66" t="s">
        <v>38</v>
      </c>
      <c r="C66" s="1052" t="s">
        <v>40</v>
      </c>
      <c r="D66" s="1052"/>
      <c r="E66" s="1052"/>
      <c r="F66" s="1052"/>
      <c r="G66" s="1052"/>
      <c r="H66" s="1052"/>
      <c r="I66" s="1052"/>
      <c r="J66" s="1052"/>
      <c r="K66" s="1033" t="s">
        <v>285</v>
      </c>
    </row>
    <row r="67" spans="1:12" s="104" customFormat="1" ht="15" customHeight="1">
      <c r="A67" s="1050"/>
      <c r="B67" s="1053" t="s">
        <v>298</v>
      </c>
      <c r="C67" s="1055" t="s">
        <v>299</v>
      </c>
      <c r="D67" s="1055"/>
      <c r="E67" s="1055" t="s">
        <v>300</v>
      </c>
      <c r="F67" s="1055"/>
      <c r="G67" s="1055" t="s">
        <v>301</v>
      </c>
      <c r="H67" s="1055" t="s">
        <v>302</v>
      </c>
      <c r="I67" s="1055" t="s">
        <v>303</v>
      </c>
      <c r="J67" s="1055" t="s">
        <v>9</v>
      </c>
      <c r="K67" s="1039"/>
    </row>
    <row r="68" spans="1:12" s="104" customFormat="1" ht="26.4">
      <c r="A68" s="1051"/>
      <c r="B68" s="1054"/>
      <c r="C68" s="108" t="s">
        <v>116</v>
      </c>
      <c r="D68" s="108" t="s">
        <v>117</v>
      </c>
      <c r="E68" s="108" t="s">
        <v>116</v>
      </c>
      <c r="F68" s="108" t="s">
        <v>117</v>
      </c>
      <c r="G68" s="1055"/>
      <c r="H68" s="1055"/>
      <c r="I68" s="1055"/>
      <c r="J68" s="1055"/>
      <c r="K68" s="1034"/>
    </row>
    <row r="69" spans="1:12" s="104" customFormat="1" ht="13.2">
      <c r="A69" s="95" t="s">
        <v>36</v>
      </c>
      <c r="B69" s="109">
        <v>1973</v>
      </c>
      <c r="C69" s="109">
        <v>947</v>
      </c>
      <c r="D69" s="109">
        <v>215</v>
      </c>
      <c r="E69" s="109">
        <v>178</v>
      </c>
      <c r="F69" s="109">
        <v>3</v>
      </c>
      <c r="G69" s="109" t="s">
        <v>286</v>
      </c>
      <c r="H69" s="109">
        <v>96</v>
      </c>
      <c r="I69" s="109" t="s">
        <v>287</v>
      </c>
      <c r="J69" s="109">
        <v>1439</v>
      </c>
      <c r="K69" s="109">
        <v>534</v>
      </c>
    </row>
    <row r="70" spans="1:12" s="104" customFormat="1" ht="13.2">
      <c r="A70" s="95" t="s">
        <v>11</v>
      </c>
      <c r="B70" s="109">
        <v>9503</v>
      </c>
      <c r="C70" s="109">
        <v>5080</v>
      </c>
      <c r="D70" s="109">
        <v>1091</v>
      </c>
      <c r="E70" s="109">
        <v>1163</v>
      </c>
      <c r="F70" s="109">
        <v>15</v>
      </c>
      <c r="G70" s="109">
        <v>714</v>
      </c>
      <c r="H70" s="109">
        <v>360</v>
      </c>
      <c r="I70" s="109">
        <v>10</v>
      </c>
      <c r="J70" s="109">
        <v>8423</v>
      </c>
      <c r="K70" s="109">
        <v>1080</v>
      </c>
    </row>
    <row r="71" spans="1:12" s="104" customFormat="1" ht="13.2">
      <c r="A71" s="95" t="s">
        <v>12</v>
      </c>
      <c r="B71" s="109">
        <v>711</v>
      </c>
      <c r="C71" s="109">
        <v>397</v>
      </c>
      <c r="D71" s="109">
        <v>424</v>
      </c>
      <c r="E71" s="109">
        <v>104</v>
      </c>
      <c r="F71" s="109">
        <v>28</v>
      </c>
      <c r="G71" s="109" t="s">
        <v>288</v>
      </c>
      <c r="H71" s="109">
        <v>76</v>
      </c>
      <c r="I71" s="109">
        <v>5</v>
      </c>
      <c r="J71" s="109">
        <v>1029</v>
      </c>
      <c r="K71" s="109">
        <v>-318</v>
      </c>
    </row>
    <row r="72" spans="1:12" s="104" customFormat="1" ht="15.6" customHeight="1">
      <c r="A72" s="95" t="s">
        <v>37</v>
      </c>
      <c r="B72" s="109">
        <v>1027</v>
      </c>
      <c r="C72" s="109">
        <v>272</v>
      </c>
      <c r="D72" s="109">
        <v>107</v>
      </c>
      <c r="E72" s="109">
        <v>103</v>
      </c>
      <c r="F72" s="109" t="s">
        <v>289</v>
      </c>
      <c r="G72" s="109" t="s">
        <v>288</v>
      </c>
      <c r="H72" s="109">
        <v>248</v>
      </c>
      <c r="I72" s="109">
        <v>2</v>
      </c>
      <c r="J72" s="109">
        <v>730</v>
      </c>
      <c r="K72" s="109">
        <v>297</v>
      </c>
    </row>
    <row r="73" spans="1:12" s="104" customFormat="1" ht="13.2">
      <c r="A73" s="95" t="s">
        <v>10</v>
      </c>
      <c r="B73" s="109" t="s">
        <v>287</v>
      </c>
      <c r="C73" s="109">
        <v>9</v>
      </c>
      <c r="D73" s="109">
        <v>23</v>
      </c>
      <c r="E73" s="109">
        <v>7</v>
      </c>
      <c r="F73" s="109" t="s">
        <v>289</v>
      </c>
      <c r="G73" s="109" t="s">
        <v>288</v>
      </c>
      <c r="H73" s="109" t="s">
        <v>290</v>
      </c>
      <c r="I73" s="109">
        <v>3</v>
      </c>
      <c r="J73" s="109">
        <v>39</v>
      </c>
      <c r="K73" s="109">
        <v>-39</v>
      </c>
    </row>
    <row r="74" spans="1:12" s="104" customFormat="1" ht="15.6">
      <c r="A74" s="95" t="s">
        <v>304</v>
      </c>
      <c r="B74" s="109">
        <v>-650</v>
      </c>
      <c r="C74" s="109">
        <v>-650</v>
      </c>
      <c r="D74" s="109" t="s">
        <v>288</v>
      </c>
      <c r="E74" s="109" t="s">
        <v>291</v>
      </c>
      <c r="F74" s="110"/>
      <c r="G74" s="110"/>
      <c r="H74" s="110"/>
      <c r="I74" s="110"/>
      <c r="J74" s="109">
        <v>-650</v>
      </c>
      <c r="K74" s="109" t="s">
        <v>292</v>
      </c>
    </row>
    <row r="75" spans="1:12" s="104" customFormat="1" ht="15.6" customHeight="1">
      <c r="A75" s="14" t="s">
        <v>9</v>
      </c>
      <c r="B75" s="111">
        <v>12564</v>
      </c>
      <c r="C75" s="111">
        <v>6055</v>
      </c>
      <c r="D75" s="111">
        <v>1860</v>
      </c>
      <c r="E75" s="111">
        <v>1555</v>
      </c>
      <c r="F75" s="111">
        <v>46</v>
      </c>
      <c r="G75" s="111">
        <v>714</v>
      </c>
      <c r="H75" s="111">
        <v>780</v>
      </c>
      <c r="I75" s="111">
        <v>22</v>
      </c>
      <c r="J75" s="111">
        <v>11010</v>
      </c>
      <c r="K75" s="111">
        <v>1554</v>
      </c>
    </row>
    <row r="76" spans="1:12" s="2" customFormat="1">
      <c r="A76" s="5" t="s">
        <v>293</v>
      </c>
      <c r="B76"/>
      <c r="C76"/>
      <c r="D76"/>
      <c r="E76"/>
      <c r="F76"/>
      <c r="G76"/>
      <c r="H76"/>
      <c r="I76"/>
      <c r="J76"/>
      <c r="K76"/>
    </row>
    <row r="77" spans="1:12" s="2" customFormat="1" ht="20.85" customHeight="1">
      <c r="A77" s="852" t="s">
        <v>294</v>
      </c>
      <c r="B77" s="852"/>
      <c r="C77" s="852"/>
      <c r="D77" s="852"/>
      <c r="E77" s="852"/>
      <c r="F77" s="852"/>
      <c r="G77" s="852"/>
      <c r="H77" s="852"/>
      <c r="I77" s="852"/>
      <c r="J77" s="852"/>
      <c r="K77" s="852"/>
      <c r="L77" s="852"/>
    </row>
    <row r="78" spans="1:12" s="2" customFormat="1">
      <c r="A78" s="5" t="s">
        <v>159</v>
      </c>
      <c r="B78"/>
      <c r="C78"/>
      <c r="D78"/>
      <c r="E78"/>
      <c r="F78"/>
      <c r="G78"/>
      <c r="H78"/>
      <c r="I78"/>
      <c r="J78"/>
      <c r="K78"/>
    </row>
    <row r="79" spans="1:12" s="2" customFormat="1">
      <c r="A79" s="5" t="s">
        <v>295</v>
      </c>
      <c r="B79"/>
      <c r="C79"/>
      <c r="D79"/>
      <c r="E79"/>
      <c r="F79"/>
      <c r="G79"/>
      <c r="H79"/>
      <c r="I79"/>
      <c r="J79"/>
      <c r="K79"/>
    </row>
    <row r="80" spans="1:12" s="2" customFormat="1">
      <c r="A80" s="5" t="s">
        <v>161</v>
      </c>
      <c r="B80"/>
      <c r="C80"/>
      <c r="D80"/>
      <c r="E80"/>
      <c r="F80"/>
      <c r="G80"/>
      <c r="H80"/>
      <c r="I80"/>
      <c r="J80"/>
      <c r="K80"/>
    </row>
    <row r="81" spans="1:11" s="2" customFormat="1">
      <c r="A81" s="5" t="s">
        <v>296</v>
      </c>
      <c r="B81"/>
      <c r="C81"/>
      <c r="D81"/>
      <c r="E81"/>
      <c r="F81"/>
      <c r="G81"/>
      <c r="H81"/>
      <c r="I81"/>
      <c r="J81"/>
      <c r="K81"/>
    </row>
    <row r="82" spans="1:11" s="2" customFormat="1" ht="17.399999999999999">
      <c r="A82" s="21"/>
      <c r="B82" s="20"/>
      <c r="C82" s="20"/>
      <c r="D82" s="20"/>
      <c r="E82" s="20"/>
      <c r="F82" s="20"/>
      <c r="G82" s="20"/>
      <c r="H82" s="20"/>
    </row>
    <row r="83" spans="1:11" s="2" customFormat="1">
      <c r="A83" s="1" t="s">
        <v>170</v>
      </c>
      <c r="B83" s="20"/>
      <c r="C83" s="20"/>
      <c r="D83" s="20"/>
      <c r="E83" s="20"/>
      <c r="F83" s="20"/>
      <c r="G83" s="20"/>
      <c r="H83" s="20"/>
    </row>
    <row r="84" spans="1:11" s="2" customFormat="1" ht="42" customHeight="1">
      <c r="A84" s="1067"/>
      <c r="B84" s="67" t="s">
        <v>38</v>
      </c>
      <c r="C84" s="939" t="s">
        <v>40</v>
      </c>
      <c r="D84" s="1063"/>
      <c r="E84" s="1063"/>
      <c r="F84" s="1063"/>
      <c r="G84" s="1063"/>
      <c r="H84" s="1063"/>
      <c r="I84" s="1063"/>
      <c r="J84" s="940"/>
      <c r="K84" s="1033" t="s">
        <v>285</v>
      </c>
    </row>
    <row r="85" spans="1:11" s="2" customFormat="1" ht="29.55" customHeight="1">
      <c r="A85" s="1068"/>
      <c r="B85" s="1060" t="s">
        <v>164</v>
      </c>
      <c r="C85" s="1070" t="s">
        <v>165</v>
      </c>
      <c r="D85" s="1071"/>
      <c r="E85" s="1056" t="s">
        <v>166</v>
      </c>
      <c r="F85" s="1057"/>
      <c r="G85" s="1058" t="s">
        <v>167</v>
      </c>
      <c r="H85" s="1058" t="s">
        <v>168</v>
      </c>
      <c r="I85" s="1058" t="s">
        <v>169</v>
      </c>
      <c r="J85" s="1058" t="s">
        <v>9</v>
      </c>
      <c r="K85" s="1039"/>
    </row>
    <row r="86" spans="1:11" s="2" customFormat="1" ht="27">
      <c r="A86" s="1069"/>
      <c r="B86" s="1061"/>
      <c r="C86" s="44" t="s">
        <v>116</v>
      </c>
      <c r="D86" s="44" t="s">
        <v>117</v>
      </c>
      <c r="E86" s="44" t="s">
        <v>116</v>
      </c>
      <c r="F86" s="44" t="s">
        <v>117</v>
      </c>
      <c r="G86" s="1059"/>
      <c r="H86" s="1059"/>
      <c r="I86" s="1059"/>
      <c r="J86" s="1059"/>
      <c r="K86" s="1034"/>
    </row>
    <row r="87" spans="1:11" s="2" customFormat="1">
      <c r="A87" s="46" t="s">
        <v>11</v>
      </c>
      <c r="B87" s="48">
        <v>9182</v>
      </c>
      <c r="C87" s="49">
        <v>4573</v>
      </c>
      <c r="D87" s="48">
        <v>1287.0134685800001</v>
      </c>
      <c r="E87" s="49">
        <v>1073</v>
      </c>
      <c r="F87" s="48">
        <v>8.9865314200000022</v>
      </c>
      <c r="G87" s="49">
        <v>987.81439411923498</v>
      </c>
      <c r="H87" s="49">
        <v>396</v>
      </c>
      <c r="I87" s="49">
        <v>7</v>
      </c>
      <c r="J87" s="49">
        <v>8332.8143941192357</v>
      </c>
      <c r="K87" s="109">
        <v>545</v>
      </c>
    </row>
    <row r="88" spans="1:11" s="2" customFormat="1">
      <c r="A88" s="46" t="s">
        <v>36</v>
      </c>
      <c r="B88" s="48">
        <v>1865</v>
      </c>
      <c r="C88" s="49">
        <v>792</v>
      </c>
      <c r="D88" s="48">
        <v>76.34178453941</v>
      </c>
      <c r="E88" s="49">
        <v>161</v>
      </c>
      <c r="F88" s="48">
        <v>5.6582154605899992</v>
      </c>
      <c r="G88" s="49">
        <v>0</v>
      </c>
      <c r="H88" s="49">
        <v>284</v>
      </c>
      <c r="I88" s="49">
        <v>1</v>
      </c>
      <c r="J88" s="49">
        <v>1320.0000000000002</v>
      </c>
      <c r="K88" s="109">
        <v>849</v>
      </c>
    </row>
    <row r="89" spans="1:11" s="2" customFormat="1">
      <c r="A89" s="46" t="s">
        <v>12</v>
      </c>
      <c r="B89" s="48">
        <v>731</v>
      </c>
      <c r="C89" s="49">
        <v>407</v>
      </c>
      <c r="D89" s="48">
        <v>172.65714120154001</v>
      </c>
      <c r="E89" s="49">
        <v>106</v>
      </c>
      <c r="F89" s="48">
        <v>12.34285879846</v>
      </c>
      <c r="G89" s="49">
        <v>0</v>
      </c>
      <c r="H89" s="49">
        <v>1</v>
      </c>
      <c r="I89" s="49">
        <v>4</v>
      </c>
      <c r="J89" s="49">
        <v>703.00000000000011</v>
      </c>
      <c r="K89" s="109">
        <v>28</v>
      </c>
    </row>
    <row r="90" spans="1:11" s="2" customFormat="1">
      <c r="A90" s="46" t="s">
        <v>37</v>
      </c>
      <c r="B90" s="48">
        <v>905</v>
      </c>
      <c r="C90" s="49">
        <v>253</v>
      </c>
      <c r="D90" s="48">
        <v>58</v>
      </c>
      <c r="E90" s="49">
        <v>101</v>
      </c>
      <c r="F90" s="48">
        <v>0</v>
      </c>
      <c r="G90" s="49">
        <v>0</v>
      </c>
      <c r="H90" s="49">
        <v>198</v>
      </c>
      <c r="I90" s="49">
        <v>0</v>
      </c>
      <c r="J90" s="49">
        <v>610</v>
      </c>
      <c r="K90" s="109">
        <v>295</v>
      </c>
    </row>
    <row r="91" spans="1:11" s="2" customFormat="1">
      <c r="A91" s="46" t="s">
        <v>10</v>
      </c>
      <c r="B91" s="48">
        <v>0</v>
      </c>
      <c r="C91" s="49">
        <v>8</v>
      </c>
      <c r="D91" s="48">
        <v>0</v>
      </c>
      <c r="E91" s="49">
        <v>8</v>
      </c>
      <c r="F91" s="48">
        <v>0</v>
      </c>
      <c r="G91" s="49">
        <v>0</v>
      </c>
      <c r="H91" s="49">
        <v>0</v>
      </c>
      <c r="I91" s="49">
        <v>1</v>
      </c>
      <c r="J91" s="49">
        <v>17</v>
      </c>
      <c r="K91" s="109">
        <v>-17</v>
      </c>
    </row>
    <row r="92" spans="1:11" s="2" customFormat="1" ht="16.2">
      <c r="A92" s="46" t="s">
        <v>163</v>
      </c>
      <c r="B92" s="48">
        <v>-635</v>
      </c>
      <c r="C92" s="49">
        <v>-635</v>
      </c>
      <c r="D92" s="49">
        <v>0</v>
      </c>
      <c r="E92" s="49">
        <v>0</v>
      </c>
      <c r="F92" s="49"/>
      <c r="G92" s="49"/>
      <c r="H92" s="49"/>
      <c r="I92" s="49"/>
      <c r="J92" s="49">
        <v>-635</v>
      </c>
      <c r="K92" s="109" t="s">
        <v>292</v>
      </c>
    </row>
    <row r="93" spans="1:11" s="2" customFormat="1">
      <c r="A93" s="45" t="s">
        <v>156</v>
      </c>
      <c r="B93" s="39">
        <f t="shared" ref="B93:J93" si="8">SUM(B87:B92)</f>
        <v>12048</v>
      </c>
      <c r="C93" s="39">
        <f t="shared" si="8"/>
        <v>5398</v>
      </c>
      <c r="D93" s="39">
        <f t="shared" si="8"/>
        <v>1594.0123943209501</v>
      </c>
      <c r="E93" s="39">
        <f t="shared" si="8"/>
        <v>1449</v>
      </c>
      <c r="F93" s="39">
        <f t="shared" si="8"/>
        <v>26.987605679050002</v>
      </c>
      <c r="G93" s="39">
        <f t="shared" si="8"/>
        <v>987.81439411923498</v>
      </c>
      <c r="H93" s="39">
        <f t="shared" si="8"/>
        <v>879</v>
      </c>
      <c r="I93" s="39">
        <f t="shared" si="8"/>
        <v>13</v>
      </c>
      <c r="J93" s="39">
        <f t="shared" si="8"/>
        <v>10347.814394119236</v>
      </c>
      <c r="K93" s="134">
        <v>1700</v>
      </c>
    </row>
    <row r="94" spans="1:11" s="2" customFormat="1">
      <c r="A94" s="28" t="s">
        <v>157</v>
      </c>
      <c r="B94" s="47"/>
      <c r="C94" s="47"/>
      <c r="D94" s="47"/>
      <c r="E94" s="47"/>
      <c r="F94" s="47"/>
      <c r="G94" s="47"/>
      <c r="H94" s="47"/>
      <c r="I94" s="12"/>
      <c r="J94" s="12"/>
    </row>
    <row r="95" spans="1:11" s="2" customFormat="1" ht="22.95" customHeight="1">
      <c r="A95" s="1062" t="s">
        <v>158</v>
      </c>
      <c r="B95" s="1062"/>
      <c r="C95" s="1062"/>
      <c r="D95" s="1062"/>
      <c r="E95" s="1062"/>
      <c r="F95" s="1062"/>
      <c r="G95" s="1062"/>
      <c r="H95" s="1062"/>
      <c r="I95" s="1062"/>
      <c r="J95" s="1062"/>
    </row>
    <row r="96" spans="1:11" s="2" customFormat="1" ht="13.5" customHeight="1">
      <c r="A96" s="28" t="s">
        <v>159</v>
      </c>
      <c r="B96" s="47"/>
      <c r="C96" s="47"/>
      <c r="D96" s="47"/>
      <c r="E96" s="47"/>
      <c r="F96" s="47"/>
      <c r="G96" s="47"/>
      <c r="H96" s="47"/>
      <c r="I96" s="12"/>
      <c r="J96" s="12"/>
    </row>
    <row r="97" spans="1:11" s="2" customFormat="1">
      <c r="A97" s="28" t="s">
        <v>160</v>
      </c>
      <c r="B97" s="47"/>
      <c r="C97" s="47"/>
      <c r="D97" s="47"/>
      <c r="E97" s="47"/>
      <c r="F97" s="47"/>
      <c r="G97" s="47"/>
      <c r="H97" s="47"/>
      <c r="I97" s="12"/>
      <c r="J97" s="12"/>
    </row>
    <row r="98" spans="1:11" s="2" customFormat="1">
      <c r="A98" s="28" t="s">
        <v>161</v>
      </c>
      <c r="B98" s="47"/>
      <c r="C98" s="47"/>
      <c r="D98" s="47"/>
      <c r="E98" s="47"/>
      <c r="F98" s="47"/>
      <c r="G98" s="47"/>
      <c r="H98" s="47"/>
      <c r="I98" s="12"/>
      <c r="J98" s="12"/>
    </row>
    <row r="99" spans="1:11" s="2" customFormat="1">
      <c r="A99" s="28" t="s">
        <v>162</v>
      </c>
      <c r="B99" s="47"/>
      <c r="C99" s="47"/>
      <c r="D99" s="47"/>
      <c r="E99" s="47"/>
      <c r="F99" s="47"/>
      <c r="G99" s="47"/>
      <c r="H99" s="47"/>
      <c r="I99" s="12"/>
      <c r="J99" s="12"/>
    </row>
    <row r="100" spans="1:11" s="2" customFormat="1" ht="17.399999999999999">
      <c r="A100" s="21"/>
      <c r="B100" s="20"/>
      <c r="C100" s="20"/>
      <c r="D100" s="20"/>
      <c r="E100" s="20"/>
      <c r="F100" s="20"/>
      <c r="G100" s="20"/>
      <c r="H100" s="20"/>
    </row>
    <row r="101" spans="1:11" s="2" customFormat="1" ht="15.6">
      <c r="A101" s="1" t="s">
        <v>126</v>
      </c>
      <c r="B101" s="20"/>
      <c r="C101" s="20"/>
      <c r="D101" s="20"/>
      <c r="E101" s="20"/>
      <c r="F101" s="20"/>
    </row>
    <row r="102" spans="1:11" s="2" customFormat="1" ht="42.45" customHeight="1">
      <c r="A102" s="34"/>
      <c r="B102" s="67" t="s">
        <v>38</v>
      </c>
      <c r="C102" s="939" t="s">
        <v>115</v>
      </c>
      <c r="D102" s="1063"/>
      <c r="E102" s="1063"/>
      <c r="F102" s="1063"/>
      <c r="G102" s="1063"/>
      <c r="H102" s="1063"/>
      <c r="I102" s="1063"/>
      <c r="J102" s="940"/>
      <c r="K102" s="1033" t="s">
        <v>285</v>
      </c>
    </row>
    <row r="103" spans="1:11" s="2" customFormat="1" ht="27.3" customHeight="1">
      <c r="A103" s="34"/>
      <c r="B103" s="1060" t="s">
        <v>128</v>
      </c>
      <c r="C103" s="1065" t="s">
        <v>129</v>
      </c>
      <c r="D103" s="1065"/>
      <c r="E103" s="1066" t="s">
        <v>130</v>
      </c>
      <c r="F103" s="1066"/>
      <c r="G103" s="1058" t="s">
        <v>131</v>
      </c>
      <c r="H103" s="1058" t="s">
        <v>132</v>
      </c>
      <c r="I103" s="1058" t="s">
        <v>133</v>
      </c>
      <c r="J103" s="1058" t="s">
        <v>9</v>
      </c>
      <c r="K103" s="1039"/>
    </row>
    <row r="104" spans="1:11" s="2" customFormat="1" ht="28.2" customHeight="1">
      <c r="A104" s="34"/>
      <c r="B104" s="1061"/>
      <c r="C104" s="44" t="s">
        <v>116</v>
      </c>
      <c r="D104" s="44" t="s">
        <v>117</v>
      </c>
      <c r="E104" s="44" t="s">
        <v>116</v>
      </c>
      <c r="F104" s="44" t="s">
        <v>117</v>
      </c>
      <c r="G104" s="1059"/>
      <c r="H104" s="1059"/>
      <c r="I104" s="1059"/>
      <c r="J104" s="1059"/>
      <c r="K104" s="1034"/>
    </row>
    <row r="105" spans="1:11" s="2" customFormat="1">
      <c r="A105" s="34" t="s">
        <v>36</v>
      </c>
      <c r="B105" s="35">
        <v>1527</v>
      </c>
      <c r="C105" s="35">
        <v>732</v>
      </c>
      <c r="D105" s="35">
        <v>56.016068575360002</v>
      </c>
      <c r="E105" s="35">
        <v>158</v>
      </c>
      <c r="F105" s="35">
        <v>4.9839314246399997</v>
      </c>
      <c r="G105" s="36" t="s">
        <v>39</v>
      </c>
      <c r="H105" s="35">
        <v>120</v>
      </c>
      <c r="I105" s="37">
        <v>1</v>
      </c>
      <c r="J105" s="35">
        <v>1072</v>
      </c>
      <c r="K105" s="109">
        <v>455</v>
      </c>
    </row>
    <row r="106" spans="1:11" s="2" customFormat="1">
      <c r="A106" s="34" t="s">
        <v>11</v>
      </c>
      <c r="B106" s="35">
        <v>6982</v>
      </c>
      <c r="C106" s="35">
        <v>3967</v>
      </c>
      <c r="D106" s="35">
        <v>1177.8141991499999</v>
      </c>
      <c r="E106" s="35">
        <v>1056</v>
      </c>
      <c r="F106" s="35">
        <v>9.1858008499999997</v>
      </c>
      <c r="G106" s="35">
        <v>629</v>
      </c>
      <c r="H106" s="35">
        <v>124</v>
      </c>
      <c r="I106" s="37">
        <v>5</v>
      </c>
      <c r="J106" s="35">
        <v>6968</v>
      </c>
      <c r="K106" s="109">
        <v>14</v>
      </c>
    </row>
    <row r="107" spans="1:11" s="2" customFormat="1">
      <c r="A107" s="34" t="s">
        <v>12</v>
      </c>
      <c r="B107" s="35">
        <v>630</v>
      </c>
      <c r="C107" s="35">
        <v>430</v>
      </c>
      <c r="D107" s="35">
        <v>94.401034559999999</v>
      </c>
      <c r="E107" s="35">
        <v>81</v>
      </c>
      <c r="F107" s="35">
        <v>10.598965440000001</v>
      </c>
      <c r="G107" s="36" t="s">
        <v>39</v>
      </c>
      <c r="H107" s="35">
        <v>-60</v>
      </c>
      <c r="I107" s="37">
        <v>4</v>
      </c>
      <c r="J107" s="35">
        <v>560</v>
      </c>
      <c r="K107" s="109">
        <v>70</v>
      </c>
    </row>
    <row r="108" spans="1:11" s="2" customFormat="1">
      <c r="A108" s="34" t="s">
        <v>37</v>
      </c>
      <c r="B108" s="35">
        <v>591</v>
      </c>
      <c r="C108" s="35">
        <v>228</v>
      </c>
      <c r="D108" s="35">
        <v>63</v>
      </c>
      <c r="E108" s="35">
        <v>85</v>
      </c>
      <c r="F108" s="36" t="s">
        <v>39</v>
      </c>
      <c r="G108" s="36" t="s">
        <v>39</v>
      </c>
      <c r="H108" s="35">
        <v>88</v>
      </c>
      <c r="I108" s="36" t="s">
        <v>39</v>
      </c>
      <c r="J108" s="35">
        <v>464</v>
      </c>
      <c r="K108" s="109">
        <v>127</v>
      </c>
    </row>
    <row r="109" spans="1:11" s="2" customFormat="1">
      <c r="A109" s="34" t="s">
        <v>10</v>
      </c>
      <c r="B109" s="36" t="s">
        <v>39</v>
      </c>
      <c r="C109" s="35">
        <v>4</v>
      </c>
      <c r="D109" s="36" t="s">
        <v>39</v>
      </c>
      <c r="E109" s="35">
        <v>2</v>
      </c>
      <c r="F109" s="36" t="s">
        <v>39</v>
      </c>
      <c r="G109" s="36" t="s">
        <v>39</v>
      </c>
      <c r="H109" s="36" t="s">
        <v>39</v>
      </c>
      <c r="I109" s="37">
        <v>2</v>
      </c>
      <c r="J109" s="35">
        <v>8.1609999999999996</v>
      </c>
      <c r="K109" s="109">
        <v>-8</v>
      </c>
    </row>
    <row r="110" spans="1:11" s="2" customFormat="1" ht="16.2">
      <c r="A110" s="34" t="s">
        <v>127</v>
      </c>
      <c r="B110" s="35">
        <v>-430</v>
      </c>
      <c r="C110" s="35">
        <v>-430</v>
      </c>
      <c r="D110" s="36" t="s">
        <v>39</v>
      </c>
      <c r="E110" s="36" t="s">
        <v>39</v>
      </c>
      <c r="F110" s="36" t="s">
        <v>39</v>
      </c>
      <c r="G110" s="36" t="s">
        <v>39</v>
      </c>
      <c r="H110" s="36" t="s">
        <v>39</v>
      </c>
      <c r="I110" s="36" t="s">
        <v>39</v>
      </c>
      <c r="J110" s="35">
        <v>-430</v>
      </c>
      <c r="K110" s="109" t="s">
        <v>292</v>
      </c>
    </row>
    <row r="111" spans="1:11" s="2" customFormat="1">
      <c r="A111" s="38" t="s">
        <v>9</v>
      </c>
      <c r="B111" s="42">
        <v>9300</v>
      </c>
      <c r="C111" s="39">
        <v>4931</v>
      </c>
      <c r="D111" s="39">
        <v>1391.2313022853598</v>
      </c>
      <c r="E111" s="39">
        <v>1382</v>
      </c>
      <c r="F111" s="41">
        <v>24.768697714639998</v>
      </c>
      <c r="G111" s="39">
        <v>629</v>
      </c>
      <c r="H111" s="39">
        <v>272.161</v>
      </c>
      <c r="I111" s="40">
        <v>12</v>
      </c>
      <c r="J111" s="39">
        <v>8642.1610000000001</v>
      </c>
      <c r="K111" s="135">
        <v>658</v>
      </c>
    </row>
    <row r="112" spans="1:11" s="2" customFormat="1" ht="33" customHeight="1">
      <c r="A112" s="1062" t="s">
        <v>137</v>
      </c>
      <c r="B112" s="1062"/>
      <c r="C112" s="1062"/>
      <c r="D112" s="1062"/>
      <c r="E112" s="1062"/>
      <c r="F112" s="1062"/>
      <c r="G112" s="1062"/>
      <c r="H112" s="1062"/>
      <c r="I112" s="1062"/>
      <c r="J112" s="1062"/>
      <c r="K112" s="136"/>
    </row>
    <row r="113" spans="1:11" s="2" customFormat="1" ht="21.45" customHeight="1">
      <c r="A113" s="1062" t="s">
        <v>139</v>
      </c>
      <c r="B113" s="1062"/>
      <c r="C113" s="1062"/>
      <c r="D113" s="1062"/>
      <c r="E113" s="1062"/>
      <c r="F113" s="1062"/>
      <c r="G113" s="1062"/>
      <c r="H113" s="1062"/>
      <c r="I113" s="1062"/>
      <c r="J113" s="1062"/>
    </row>
    <row r="114" spans="1:11" s="2" customFormat="1">
      <c r="A114" s="28" t="s">
        <v>138</v>
      </c>
      <c r="B114" s="27"/>
      <c r="C114" s="26"/>
      <c r="D114" s="27"/>
      <c r="E114" s="26"/>
      <c r="F114" s="27"/>
      <c r="G114" s="26"/>
      <c r="H114" s="26"/>
      <c r="I114" s="26"/>
      <c r="J114" s="27"/>
    </row>
    <row r="115" spans="1:11" s="2" customFormat="1">
      <c r="A115" s="1062" t="s">
        <v>135</v>
      </c>
      <c r="B115" s="1062"/>
      <c r="C115" s="1062"/>
      <c r="D115" s="1062"/>
      <c r="E115" s="1062"/>
      <c r="F115" s="27"/>
      <c r="G115" s="26"/>
      <c r="H115" s="26"/>
      <c r="I115" s="26"/>
      <c r="J115" s="27"/>
    </row>
    <row r="116" spans="1:11" s="2" customFormat="1">
      <c r="A116" s="1062" t="s">
        <v>136</v>
      </c>
      <c r="B116" s="1062"/>
      <c r="C116" s="1062"/>
      <c r="D116" s="1062"/>
      <c r="E116" s="24"/>
      <c r="F116" s="25"/>
      <c r="G116" s="24"/>
      <c r="H116" s="26"/>
      <c r="I116" s="26"/>
      <c r="J116" s="26"/>
      <c r="K116" s="24"/>
    </row>
    <row r="117" spans="1:11" s="2" customFormat="1">
      <c r="A117" s="1064" t="s">
        <v>140</v>
      </c>
      <c r="B117" s="1064"/>
      <c r="C117" s="1064"/>
      <c r="D117" s="1064"/>
      <c r="E117" s="1064"/>
      <c r="F117" s="1064"/>
      <c r="G117" s="1064"/>
      <c r="H117" s="1064"/>
      <c r="I117" s="1064"/>
      <c r="J117" s="1064"/>
      <c r="K117" s="24"/>
    </row>
    <row r="118" spans="1:11" s="2" customFormat="1">
      <c r="A118" s="958" t="s">
        <v>134</v>
      </c>
      <c r="B118" s="958"/>
      <c r="C118" s="958"/>
      <c r="D118" s="958"/>
      <c r="E118" s="958"/>
      <c r="F118" s="958"/>
      <c r="G118" s="958"/>
      <c r="H118" s="958"/>
      <c r="I118" s="958"/>
      <c r="J118" s="958"/>
      <c r="K118" s="24"/>
    </row>
    <row r="120" spans="1:11" ht="15.6">
      <c r="A120" s="1" t="s">
        <v>742</v>
      </c>
    </row>
    <row r="121" spans="1:11" s="369" customFormat="1">
      <c r="A121" s="62" t="s">
        <v>41</v>
      </c>
      <c r="B121" s="62">
        <v>2021</v>
      </c>
      <c r="C121" s="62">
        <v>2020</v>
      </c>
      <c r="D121" s="62">
        <v>2019</v>
      </c>
      <c r="E121" s="62">
        <v>2018</v>
      </c>
      <c r="F121" s="62">
        <v>2017</v>
      </c>
      <c r="G121" s="62">
        <v>2016</v>
      </c>
      <c r="H121" s="62">
        <v>2015</v>
      </c>
    </row>
    <row r="122" spans="1:11" s="369" customFormat="1" ht="15.6">
      <c r="A122" s="133" t="s">
        <v>1154</v>
      </c>
      <c r="B122" s="96" t="s">
        <v>501</v>
      </c>
      <c r="C122" s="124">
        <v>54</v>
      </c>
      <c r="D122" s="371">
        <v>280</v>
      </c>
      <c r="E122" s="371">
        <v>310</v>
      </c>
      <c r="F122" s="358">
        <v>340</v>
      </c>
      <c r="G122" s="371">
        <v>307</v>
      </c>
      <c r="H122" s="371">
        <v>304</v>
      </c>
    </row>
    <row r="123" spans="1:11" s="369" customFormat="1">
      <c r="A123" s="133" t="s">
        <v>43</v>
      </c>
      <c r="B123" s="96">
        <v>279</v>
      </c>
      <c r="C123" s="124">
        <v>281</v>
      </c>
      <c r="D123" s="371">
        <v>340</v>
      </c>
      <c r="E123" s="371">
        <v>418</v>
      </c>
      <c r="F123" s="358">
        <v>378</v>
      </c>
      <c r="G123" s="371">
        <v>386</v>
      </c>
      <c r="H123" s="371">
        <v>425</v>
      </c>
    </row>
    <row r="124" spans="1:11" s="369" customFormat="1" ht="15.6">
      <c r="A124" s="133" t="s">
        <v>772</v>
      </c>
      <c r="B124" s="96" t="s">
        <v>501</v>
      </c>
      <c r="C124" s="418" t="s">
        <v>39</v>
      </c>
      <c r="D124" s="371">
        <v>16</v>
      </c>
      <c r="E124" s="371">
        <v>55</v>
      </c>
      <c r="F124" s="358">
        <v>113</v>
      </c>
      <c r="G124" s="371">
        <v>195</v>
      </c>
      <c r="H124" s="371">
        <v>222</v>
      </c>
    </row>
    <row r="125" spans="1:11" s="369" customFormat="1">
      <c r="A125" s="133" t="s">
        <v>45</v>
      </c>
      <c r="B125" s="96">
        <v>638</v>
      </c>
      <c r="C125" s="525">
        <v>652</v>
      </c>
      <c r="D125" s="371">
        <v>681</v>
      </c>
      <c r="E125" s="371">
        <v>635</v>
      </c>
      <c r="F125" s="358">
        <v>638</v>
      </c>
      <c r="G125" s="371">
        <v>651</v>
      </c>
      <c r="H125" s="371">
        <v>699</v>
      </c>
    </row>
    <row r="126" spans="1:11" s="369" customFormat="1">
      <c r="A126" s="133" t="s">
        <v>46</v>
      </c>
      <c r="B126" s="96">
        <v>704</v>
      </c>
      <c r="C126" s="525">
        <v>780</v>
      </c>
      <c r="D126" s="371">
        <v>763</v>
      </c>
      <c r="E126" s="371">
        <v>735</v>
      </c>
      <c r="F126" s="358">
        <v>711</v>
      </c>
      <c r="G126" s="371">
        <v>729</v>
      </c>
      <c r="H126" s="371">
        <v>774</v>
      </c>
    </row>
    <row r="127" spans="1:11" s="369" customFormat="1">
      <c r="A127" s="133" t="s">
        <v>47</v>
      </c>
      <c r="B127" s="96">
        <v>417</v>
      </c>
      <c r="C127" s="525">
        <v>404</v>
      </c>
      <c r="D127" s="371">
        <v>442</v>
      </c>
      <c r="E127" s="371">
        <v>438</v>
      </c>
      <c r="F127" s="358">
        <v>422</v>
      </c>
      <c r="G127" s="371">
        <v>415</v>
      </c>
      <c r="H127" s="371">
        <v>422</v>
      </c>
    </row>
    <row r="128" spans="1:11" s="369" customFormat="1">
      <c r="A128" s="133" t="s">
        <v>48</v>
      </c>
      <c r="B128" s="96">
        <v>1275</v>
      </c>
      <c r="C128" s="526">
        <v>1262</v>
      </c>
      <c r="D128" s="97">
        <v>1300</v>
      </c>
      <c r="E128" s="97">
        <v>1282</v>
      </c>
      <c r="F128" s="231">
        <v>1260</v>
      </c>
      <c r="G128" s="97">
        <v>1013</v>
      </c>
      <c r="H128" s="97">
        <v>1286</v>
      </c>
    </row>
    <row r="129" spans="1:13" s="369" customFormat="1">
      <c r="A129" s="133" t="s">
        <v>49</v>
      </c>
      <c r="B129" s="96">
        <v>388</v>
      </c>
      <c r="C129" s="525">
        <v>402</v>
      </c>
      <c r="D129" s="371">
        <v>427</v>
      </c>
      <c r="E129" s="371">
        <v>393</v>
      </c>
      <c r="F129" s="358">
        <v>337</v>
      </c>
      <c r="G129" s="371">
        <v>319</v>
      </c>
      <c r="H129" s="371">
        <v>339</v>
      </c>
    </row>
    <row r="130" spans="1:13" s="369" customFormat="1" ht="15.6">
      <c r="A130" s="133" t="s">
        <v>773</v>
      </c>
      <c r="B130" s="96" t="s">
        <v>501</v>
      </c>
      <c r="C130" s="418" t="s">
        <v>39</v>
      </c>
      <c r="D130" s="371">
        <v>11</v>
      </c>
      <c r="E130" s="371">
        <v>181</v>
      </c>
      <c r="F130" s="358">
        <v>197</v>
      </c>
      <c r="G130" s="371">
        <v>163</v>
      </c>
      <c r="H130" s="371">
        <v>136</v>
      </c>
    </row>
    <row r="131" spans="1:13" s="369" customFormat="1">
      <c r="A131" s="133" t="s">
        <v>51</v>
      </c>
      <c r="B131" s="96">
        <v>87</v>
      </c>
      <c r="C131" s="525">
        <v>198</v>
      </c>
      <c r="D131" s="371">
        <v>176</v>
      </c>
      <c r="E131" s="371">
        <v>195</v>
      </c>
      <c r="F131" s="358">
        <v>215</v>
      </c>
      <c r="G131" s="371">
        <v>316</v>
      </c>
      <c r="H131" s="371">
        <v>353</v>
      </c>
    </row>
    <row r="132" spans="1:13" s="369" customFormat="1">
      <c r="A132" s="133" t="s">
        <v>52</v>
      </c>
      <c r="B132" s="96">
        <v>344</v>
      </c>
      <c r="C132" s="525">
        <v>419</v>
      </c>
      <c r="D132" s="371">
        <v>415</v>
      </c>
      <c r="E132" s="371">
        <v>372</v>
      </c>
      <c r="F132" s="358">
        <v>492</v>
      </c>
      <c r="G132" s="371">
        <v>226</v>
      </c>
      <c r="H132" s="371">
        <v>336</v>
      </c>
    </row>
    <row r="133" spans="1:13" s="369" customFormat="1">
      <c r="A133" s="133" t="s">
        <v>53</v>
      </c>
      <c r="B133" s="96">
        <v>2164</v>
      </c>
      <c r="C133" s="347">
        <v>1416</v>
      </c>
      <c r="D133" s="97">
        <v>1429</v>
      </c>
      <c r="E133" s="97">
        <v>1446</v>
      </c>
      <c r="F133" s="231">
        <v>1410</v>
      </c>
      <c r="G133" s="97">
        <v>1455</v>
      </c>
      <c r="H133" s="97">
        <v>1490</v>
      </c>
    </row>
    <row r="134" spans="1:13" s="369" customFormat="1">
      <c r="A134" s="56" t="s">
        <v>9</v>
      </c>
      <c r="B134" s="682">
        <f>SUM(B122:B133)</f>
        <v>6296</v>
      </c>
      <c r="C134" s="429">
        <v>5868</v>
      </c>
      <c r="D134" s="32">
        <f>SUM(D122:D133)</f>
        <v>6280</v>
      </c>
      <c r="E134" s="32">
        <f t="shared" ref="E134:H134" si="9">SUM(E122:E133)</f>
        <v>6460</v>
      </c>
      <c r="F134" s="32">
        <f t="shared" si="9"/>
        <v>6513</v>
      </c>
      <c r="G134" s="32">
        <f t="shared" si="9"/>
        <v>6175</v>
      </c>
      <c r="H134" s="32">
        <f t="shared" si="9"/>
        <v>6786</v>
      </c>
    </row>
    <row r="135" spans="1:13" s="369" customFormat="1">
      <c r="A135" s="56" t="s">
        <v>518</v>
      </c>
      <c r="B135" s="794">
        <v>0.69</v>
      </c>
      <c r="C135" s="88">
        <v>0.72</v>
      </c>
      <c r="D135" s="88">
        <v>0.72</v>
      </c>
      <c r="E135" s="88">
        <v>0.71</v>
      </c>
      <c r="F135" s="88">
        <v>0.72</v>
      </c>
      <c r="G135" s="88">
        <v>0.73083333333333311</v>
      </c>
      <c r="H135" s="88">
        <v>0.72833333333333317</v>
      </c>
    </row>
    <row r="136" spans="1:13">
      <c r="A136" s="5" t="s">
        <v>171</v>
      </c>
      <c r="F136" s="369"/>
      <c r="G136" s="369"/>
      <c r="H136" s="369"/>
      <c r="I136" s="369"/>
      <c r="J136" s="369"/>
      <c r="K136" s="369"/>
      <c r="L136" s="369"/>
      <c r="M136" s="369"/>
    </row>
    <row r="137" spans="1:13" s="2" customFormat="1" ht="23.25" customHeight="1">
      <c r="A137" s="852" t="s">
        <v>172</v>
      </c>
      <c r="B137" s="852"/>
      <c r="C137" s="852"/>
      <c r="D137" s="852"/>
      <c r="E137" s="852"/>
      <c r="F137" s="852"/>
      <c r="G137" s="852"/>
      <c r="H137" s="852"/>
      <c r="I137" s="852"/>
    </row>
    <row r="138" spans="1:13" s="369" customFormat="1" ht="13.8" customHeight="1">
      <c r="A138" s="852" t="s">
        <v>1157</v>
      </c>
      <c r="B138" s="852"/>
      <c r="C138" s="852"/>
      <c r="D138" s="852"/>
      <c r="E138" s="452"/>
      <c r="F138" s="452"/>
      <c r="G138" s="452"/>
      <c r="H138" s="452"/>
      <c r="I138" s="452"/>
    </row>
    <row r="139" spans="1:13" s="369" customFormat="1" ht="20.7" customHeight="1">
      <c r="A139" s="737"/>
      <c r="B139" s="737"/>
      <c r="C139" s="737"/>
      <c r="D139" s="737"/>
      <c r="E139" s="737"/>
      <c r="F139" s="737"/>
      <c r="G139" s="737"/>
      <c r="H139" s="737"/>
      <c r="I139" s="737"/>
    </row>
    <row r="140" spans="1:13" ht="15.6">
      <c r="A140" s="1" t="s">
        <v>266</v>
      </c>
    </row>
    <row r="141" spans="1:13">
      <c r="A141" s="82" t="s">
        <v>41</v>
      </c>
      <c r="B141" s="649">
        <v>2021</v>
      </c>
      <c r="C141" s="94">
        <v>2020</v>
      </c>
      <c r="D141" s="62">
        <v>2019</v>
      </c>
      <c r="E141" s="433"/>
      <c r="F141" s="433"/>
      <c r="G141" s="368"/>
      <c r="H141" s="368"/>
    </row>
    <row r="142" spans="1:13" ht="15.6">
      <c r="A142" s="431" t="s">
        <v>1155</v>
      </c>
      <c r="B142" s="96" t="s">
        <v>501</v>
      </c>
      <c r="C142" s="430">
        <v>2</v>
      </c>
      <c r="D142" s="7">
        <v>12</v>
      </c>
      <c r="E142" s="434"/>
      <c r="F142" s="435"/>
      <c r="G142" s="435"/>
      <c r="H142" s="436"/>
    </row>
    <row r="143" spans="1:13">
      <c r="A143" s="50" t="s">
        <v>43</v>
      </c>
      <c r="B143" s="650">
        <v>0</v>
      </c>
      <c r="C143" s="430">
        <v>0</v>
      </c>
      <c r="D143" s="7">
        <v>18</v>
      </c>
      <c r="E143" s="434"/>
      <c r="F143" s="435"/>
      <c r="G143" s="435"/>
      <c r="H143" s="436"/>
    </row>
    <row r="144" spans="1:13" ht="15.6">
      <c r="A144" s="431" t="s">
        <v>774</v>
      </c>
      <c r="B144" s="96" t="s">
        <v>501</v>
      </c>
      <c r="C144" s="403"/>
      <c r="D144" s="7">
        <v>2</v>
      </c>
      <c r="E144" s="434"/>
      <c r="F144" s="435"/>
      <c r="G144" s="435"/>
      <c r="H144" s="436"/>
    </row>
    <row r="145" spans="1:9">
      <c r="A145" s="50" t="s">
        <v>45</v>
      </c>
      <c r="B145" s="229">
        <v>22</v>
      </c>
      <c r="C145" s="430">
        <v>24</v>
      </c>
      <c r="D145" s="7">
        <v>29</v>
      </c>
      <c r="E145" s="434"/>
      <c r="F145" s="435"/>
      <c r="G145" s="435"/>
      <c r="H145" s="436"/>
    </row>
    <row r="146" spans="1:9">
      <c r="A146" s="50" t="s">
        <v>46</v>
      </c>
      <c r="B146" s="650">
        <v>19</v>
      </c>
      <c r="C146" s="430">
        <v>14</v>
      </c>
      <c r="D146" s="7">
        <v>29</v>
      </c>
      <c r="E146" s="434"/>
      <c r="F146" s="435"/>
      <c r="G146" s="435"/>
      <c r="H146" s="436"/>
    </row>
    <row r="147" spans="1:9">
      <c r="A147" s="50" t="s">
        <v>47</v>
      </c>
      <c r="B147" s="650">
        <v>20</v>
      </c>
      <c r="C147" s="430">
        <v>20</v>
      </c>
      <c r="D147" s="7">
        <v>21</v>
      </c>
      <c r="E147" s="434"/>
      <c r="F147" s="435"/>
      <c r="G147" s="435"/>
      <c r="H147" s="436"/>
    </row>
    <row r="148" spans="1:9">
      <c r="A148" s="50" t="s">
        <v>48</v>
      </c>
      <c r="B148" s="650">
        <v>21</v>
      </c>
      <c r="C148" s="430">
        <v>16</v>
      </c>
      <c r="D148" s="7">
        <v>37</v>
      </c>
      <c r="E148" s="434"/>
      <c r="F148" s="435"/>
      <c r="G148" s="435"/>
      <c r="H148" s="436"/>
    </row>
    <row r="149" spans="1:9">
      <c r="A149" s="50" t="s">
        <v>49</v>
      </c>
      <c r="B149" s="650">
        <v>13</v>
      </c>
      <c r="C149" s="430">
        <v>11</v>
      </c>
      <c r="D149" s="7">
        <v>22</v>
      </c>
      <c r="E149" s="434"/>
      <c r="F149" s="435"/>
      <c r="G149" s="435"/>
      <c r="H149" s="436"/>
    </row>
    <row r="150" spans="1:9" ht="15.6">
      <c r="A150" s="431" t="s">
        <v>775</v>
      </c>
      <c r="B150" s="96" t="s">
        <v>501</v>
      </c>
      <c r="C150" s="403"/>
      <c r="D150" s="7">
        <v>7</v>
      </c>
      <c r="E150" s="434"/>
      <c r="F150" s="435"/>
      <c r="G150" s="435"/>
      <c r="H150" s="436"/>
    </row>
    <row r="151" spans="1:9" ht="15.6">
      <c r="A151" s="431" t="s">
        <v>807</v>
      </c>
      <c r="B151" s="96">
        <v>8</v>
      </c>
      <c r="C151" s="430">
        <v>5</v>
      </c>
      <c r="D151" s="7">
        <v>14</v>
      </c>
      <c r="E151" s="434"/>
      <c r="F151" s="435"/>
      <c r="G151" s="435"/>
      <c r="H151" s="436"/>
    </row>
    <row r="152" spans="1:9">
      <c r="A152" s="89" t="s">
        <v>52</v>
      </c>
      <c r="B152" s="651">
        <v>19</v>
      </c>
      <c r="C152" s="430">
        <v>12</v>
      </c>
      <c r="D152" s="7">
        <v>30</v>
      </c>
      <c r="E152" s="434"/>
      <c r="F152" s="435"/>
      <c r="G152" s="435"/>
      <c r="H152" s="436"/>
    </row>
    <row r="153" spans="1:9">
      <c r="A153" s="50" t="s">
        <v>53</v>
      </c>
      <c r="B153" s="650">
        <v>69</v>
      </c>
      <c r="C153" s="430">
        <v>60</v>
      </c>
      <c r="D153" s="7">
        <v>82</v>
      </c>
      <c r="E153" s="434"/>
      <c r="F153" s="435"/>
      <c r="G153" s="435"/>
      <c r="H153" s="436"/>
    </row>
    <row r="154" spans="1:9" s="2" customFormat="1">
      <c r="A154" s="99" t="s">
        <v>9</v>
      </c>
      <c r="B154" s="99">
        <f>SUM(B142:B153)</f>
        <v>191</v>
      </c>
      <c r="C154" s="432">
        <f>SUM(C142:C153)</f>
        <v>164</v>
      </c>
      <c r="D154" s="432">
        <f>SUM(D142:D153)</f>
        <v>303</v>
      </c>
      <c r="E154" s="437"/>
      <c r="F154" s="437"/>
      <c r="G154" s="437"/>
      <c r="H154" s="437"/>
    </row>
    <row r="155" spans="1:9">
      <c r="A155" s="5" t="s">
        <v>171</v>
      </c>
      <c r="B155" s="2"/>
      <c r="C155" s="2"/>
      <c r="D155" s="2"/>
      <c r="E155" s="2"/>
      <c r="F155" s="2"/>
      <c r="G155" s="2"/>
      <c r="H155" s="2"/>
      <c r="I155" s="2"/>
    </row>
    <row r="156" spans="1:9" s="2" customFormat="1" ht="21.45" customHeight="1">
      <c r="A156" s="852" t="s">
        <v>172</v>
      </c>
      <c r="B156" s="852"/>
      <c r="C156" s="852"/>
      <c r="D156" s="852"/>
      <c r="E156" s="852"/>
      <c r="F156" s="852"/>
      <c r="G156" s="852"/>
      <c r="H156" s="852"/>
      <c r="I156" s="852"/>
    </row>
    <row r="157" spans="1:9">
      <c r="A157" s="950" t="s">
        <v>994</v>
      </c>
      <c r="B157" s="950"/>
      <c r="C157" s="950"/>
      <c r="D157" s="950"/>
      <c r="E157" s="950"/>
      <c r="F157" s="950"/>
      <c r="G157" s="950"/>
      <c r="H157" s="950"/>
      <c r="I157" s="950"/>
    </row>
    <row r="158" spans="1:9" s="369" customFormat="1">
      <c r="A158" s="950" t="s">
        <v>1158</v>
      </c>
      <c r="B158" s="950"/>
      <c r="C158" s="950"/>
      <c r="D158" s="950"/>
      <c r="E158" s="740"/>
      <c r="F158" s="740"/>
      <c r="G158" s="740"/>
      <c r="H158" s="740"/>
      <c r="I158" s="740"/>
    </row>
    <row r="159" spans="1:9" s="2" customFormat="1">
      <c r="A159" s="852" t="s">
        <v>1156</v>
      </c>
      <c r="B159" s="852"/>
      <c r="C159" s="852"/>
      <c r="D159" s="852"/>
      <c r="E159" s="852"/>
      <c r="F159" s="852"/>
      <c r="G159" s="852"/>
      <c r="H159" s="852"/>
      <c r="I159" s="852"/>
    </row>
    <row r="160" spans="1:9" s="369" customFormat="1">
      <c r="A160" s="387"/>
      <c r="B160" s="387"/>
      <c r="C160" s="387"/>
      <c r="D160" s="387"/>
      <c r="E160" s="387"/>
      <c r="F160" s="387"/>
      <c r="G160" s="387"/>
      <c r="H160" s="387"/>
      <c r="I160" s="387"/>
    </row>
    <row r="161" spans="1:8" ht="15.6">
      <c r="A161" s="1075" t="s">
        <v>1159</v>
      </c>
      <c r="B161" s="1075"/>
      <c r="C161" s="1075"/>
      <c r="D161" s="1075"/>
      <c r="E161" s="1075"/>
    </row>
    <row r="162" spans="1:8">
      <c r="A162" s="84" t="s">
        <v>41</v>
      </c>
      <c r="B162" s="645">
        <v>2021</v>
      </c>
      <c r="C162" s="94">
        <v>2020</v>
      </c>
      <c r="D162" s="94">
        <v>2019</v>
      </c>
      <c r="E162" s="94">
        <v>2018</v>
      </c>
      <c r="F162" s="94">
        <v>2017</v>
      </c>
      <c r="G162" s="60">
        <v>2016</v>
      </c>
      <c r="H162" s="60">
        <v>2015</v>
      </c>
    </row>
    <row r="163" spans="1:8" ht="15.6">
      <c r="A163" s="796" t="s">
        <v>1154</v>
      </c>
      <c r="B163" s="795" t="s">
        <v>501</v>
      </c>
      <c r="C163" s="98">
        <v>0.16</v>
      </c>
      <c r="D163" s="98">
        <v>0.14000000000000001</v>
      </c>
      <c r="E163" s="98">
        <v>0.14000000000000001</v>
      </c>
      <c r="F163" s="98">
        <v>0.12</v>
      </c>
      <c r="G163" s="98">
        <v>0.09</v>
      </c>
      <c r="H163" s="98">
        <v>0.08</v>
      </c>
    </row>
    <row r="164" spans="1:8">
      <c r="A164" s="51" t="s">
        <v>43</v>
      </c>
      <c r="B164" s="98">
        <v>0.14000000000000001</v>
      </c>
      <c r="C164" s="646">
        <v>0.18</v>
      </c>
      <c r="D164" s="98">
        <v>0.16</v>
      </c>
      <c r="E164" s="98">
        <v>0.14000000000000001</v>
      </c>
      <c r="F164" s="98">
        <v>0.13</v>
      </c>
      <c r="G164" s="98">
        <v>0.18</v>
      </c>
      <c r="H164" s="98">
        <v>0.19</v>
      </c>
    </row>
    <row r="165" spans="1:8" ht="27">
      <c r="A165" s="52" t="s">
        <v>123</v>
      </c>
      <c r="B165" s="98">
        <v>0.54</v>
      </c>
      <c r="C165" s="646">
        <v>0.46</v>
      </c>
      <c r="D165" s="98">
        <v>0.36</v>
      </c>
      <c r="E165" s="98">
        <v>0.41</v>
      </c>
      <c r="F165" s="98">
        <v>0.26</v>
      </c>
      <c r="G165" s="98">
        <v>0.41</v>
      </c>
      <c r="H165" s="98">
        <v>0.48</v>
      </c>
    </row>
    <row r="166" spans="1:8">
      <c r="A166" s="51" t="s">
        <v>48</v>
      </c>
      <c r="B166" s="98">
        <v>0.31</v>
      </c>
      <c r="C166" s="646">
        <v>0.42</v>
      </c>
      <c r="D166" s="98">
        <v>0.28000000000000003</v>
      </c>
      <c r="E166" s="98">
        <v>0.32</v>
      </c>
      <c r="F166" s="98">
        <v>0.37</v>
      </c>
      <c r="G166" s="98">
        <v>0.3</v>
      </c>
      <c r="H166" s="98">
        <v>0.28999999999999998</v>
      </c>
    </row>
    <row r="167" spans="1:8" ht="15.6">
      <c r="A167" s="796" t="s">
        <v>773</v>
      </c>
      <c r="B167" s="795" t="s">
        <v>501</v>
      </c>
      <c r="C167" s="646">
        <v>0.4</v>
      </c>
      <c r="D167" s="98">
        <v>0.18</v>
      </c>
      <c r="E167" s="98">
        <v>0.14000000000000001</v>
      </c>
      <c r="F167" s="98">
        <v>0.14000000000000001</v>
      </c>
      <c r="G167" s="98">
        <v>0.2</v>
      </c>
      <c r="H167" s="98">
        <v>0.12</v>
      </c>
    </row>
    <row r="168" spans="1:8">
      <c r="A168" s="51" t="s">
        <v>51</v>
      </c>
      <c r="B168" s="98">
        <v>0.08</v>
      </c>
      <c r="C168" s="646">
        <v>0.2</v>
      </c>
      <c r="D168" s="98">
        <v>0.17</v>
      </c>
      <c r="E168" s="98">
        <v>0.05</v>
      </c>
      <c r="F168" s="98">
        <v>0.12</v>
      </c>
      <c r="G168" s="98">
        <v>0.33</v>
      </c>
      <c r="H168" s="98">
        <v>0.24</v>
      </c>
    </row>
    <row r="169" spans="1:8">
      <c r="A169" s="51" t="s">
        <v>52</v>
      </c>
      <c r="B169" s="98">
        <v>0.68</v>
      </c>
      <c r="C169" s="646">
        <v>0.66</v>
      </c>
      <c r="D169" s="98">
        <v>0.71</v>
      </c>
      <c r="E169" s="98">
        <v>0.75</v>
      </c>
      <c r="F169" s="98">
        <v>0.41</v>
      </c>
      <c r="G169" s="98">
        <v>0.59</v>
      </c>
      <c r="H169" s="98">
        <v>0.55000000000000004</v>
      </c>
    </row>
    <row r="170" spans="1:8">
      <c r="A170" s="51" t="s">
        <v>53</v>
      </c>
      <c r="B170" s="98">
        <v>0.35</v>
      </c>
      <c r="C170" s="646">
        <v>0.47</v>
      </c>
      <c r="D170" s="98">
        <v>0.38</v>
      </c>
      <c r="E170" s="98">
        <v>0.28999999999999998</v>
      </c>
      <c r="F170" s="98">
        <v>0.28999999999999998</v>
      </c>
      <c r="G170" s="98">
        <v>0.27</v>
      </c>
      <c r="H170" s="98">
        <v>0.24</v>
      </c>
    </row>
    <row r="171" spans="1:8" s="2" customFormat="1">
      <c r="A171" s="113" t="s">
        <v>9</v>
      </c>
      <c r="B171" s="647">
        <v>0.28999999999999998</v>
      </c>
      <c r="C171" s="88">
        <v>0.24</v>
      </c>
      <c r="D171" s="88">
        <v>0.36</v>
      </c>
      <c r="E171" s="88">
        <v>0.33</v>
      </c>
      <c r="F171" s="88">
        <v>0.26</v>
      </c>
      <c r="G171" s="88">
        <v>0.3</v>
      </c>
      <c r="H171" s="88">
        <v>0.27</v>
      </c>
    </row>
    <row r="172" spans="1:8" s="369" customFormat="1">
      <c r="A172" s="453" t="s">
        <v>992</v>
      </c>
      <c r="H172" s="648"/>
    </row>
    <row r="173" spans="1:8" s="369" customFormat="1" ht="28.95" customHeight="1">
      <c r="A173" s="852" t="s">
        <v>993</v>
      </c>
      <c r="B173" s="852"/>
      <c r="C173" s="852"/>
      <c r="D173" s="852"/>
      <c r="E173" s="852"/>
      <c r="F173" s="852"/>
      <c r="G173" s="852"/>
      <c r="H173" s="648"/>
    </row>
    <row r="174" spans="1:8" s="369" customFormat="1">
      <c r="A174" s="852" t="s">
        <v>1157</v>
      </c>
      <c r="B174" s="852"/>
      <c r="C174" s="852"/>
      <c r="D174" s="852"/>
      <c r="E174" s="648"/>
      <c r="F174" s="648"/>
      <c r="G174" s="648"/>
      <c r="H174" s="648"/>
    </row>
    <row r="176" spans="1:8" ht="15.6">
      <c r="A176" s="1" t="s">
        <v>305</v>
      </c>
    </row>
    <row r="177" spans="1:8">
      <c r="A177" s="114" t="s">
        <v>41</v>
      </c>
      <c r="B177" s="114">
        <v>2021</v>
      </c>
      <c r="C177" s="94">
        <v>2020</v>
      </c>
      <c r="D177" s="94">
        <v>2019</v>
      </c>
      <c r="E177" s="94">
        <v>2018</v>
      </c>
      <c r="F177" s="94">
        <v>2017</v>
      </c>
      <c r="G177" s="115">
        <v>2016</v>
      </c>
      <c r="H177" s="73">
        <v>2015</v>
      </c>
    </row>
    <row r="178" spans="1:8" ht="15.6">
      <c r="A178" s="641" t="s">
        <v>351</v>
      </c>
      <c r="B178" s="53">
        <v>17725000</v>
      </c>
      <c r="C178" s="642">
        <v>11784000</v>
      </c>
      <c r="D178" s="53">
        <v>12102000</v>
      </c>
      <c r="E178" s="53">
        <v>13399000</v>
      </c>
      <c r="F178" s="53">
        <v>8956000</v>
      </c>
      <c r="G178" s="116">
        <v>6844000</v>
      </c>
      <c r="H178" s="53">
        <v>10602000</v>
      </c>
    </row>
    <row r="179" spans="1:8">
      <c r="A179" s="641" t="s">
        <v>43</v>
      </c>
      <c r="B179" s="53">
        <v>2136000</v>
      </c>
      <c r="C179" s="642">
        <v>2110000</v>
      </c>
      <c r="D179" s="53">
        <v>2569000</v>
      </c>
      <c r="E179" s="53">
        <v>2264000</v>
      </c>
      <c r="F179" s="53">
        <v>1773000</v>
      </c>
      <c r="G179" s="116">
        <v>1929000</v>
      </c>
      <c r="H179" s="53">
        <v>2310000</v>
      </c>
    </row>
    <row r="180" spans="1:8" ht="15.6">
      <c r="A180" s="641" t="s">
        <v>352</v>
      </c>
      <c r="B180" s="53">
        <v>1170000</v>
      </c>
      <c r="C180" s="642">
        <v>1421000</v>
      </c>
      <c r="D180" s="53">
        <v>1038000</v>
      </c>
      <c r="E180" s="53">
        <v>2134000</v>
      </c>
      <c r="F180" s="53">
        <v>675000</v>
      </c>
      <c r="G180" s="116">
        <v>679000</v>
      </c>
      <c r="H180" s="53">
        <v>672000</v>
      </c>
    </row>
    <row r="181" spans="1:8">
      <c r="A181" s="641" t="s">
        <v>1029</v>
      </c>
      <c r="B181" s="30" t="s">
        <v>39</v>
      </c>
      <c r="C181" s="30" t="s">
        <v>39</v>
      </c>
      <c r="D181" s="30" t="s">
        <v>39</v>
      </c>
      <c r="E181" s="30" t="s">
        <v>39</v>
      </c>
      <c r="F181" s="53">
        <v>180000</v>
      </c>
      <c r="G181" s="116">
        <v>263000</v>
      </c>
      <c r="H181" s="53">
        <v>309000</v>
      </c>
    </row>
    <row r="182" spans="1:8">
      <c r="A182" s="641" t="s">
        <v>48</v>
      </c>
      <c r="B182" s="53">
        <v>515000</v>
      </c>
      <c r="C182" s="642">
        <v>650000</v>
      </c>
      <c r="D182" s="53">
        <v>501000</v>
      </c>
      <c r="E182" s="53">
        <v>713000</v>
      </c>
      <c r="F182" s="53">
        <v>391000</v>
      </c>
      <c r="G182" s="116">
        <v>410000</v>
      </c>
      <c r="H182" s="53">
        <v>456000</v>
      </c>
    </row>
    <row r="183" spans="1:8">
      <c r="A183" s="641" t="s">
        <v>50</v>
      </c>
      <c r="B183" s="53">
        <v>35000</v>
      </c>
      <c r="C183" s="642">
        <v>58000</v>
      </c>
      <c r="D183" s="53">
        <v>87000</v>
      </c>
      <c r="E183" s="53">
        <v>20000</v>
      </c>
      <c r="F183" s="53">
        <v>16000</v>
      </c>
      <c r="G183" s="116">
        <v>25000</v>
      </c>
      <c r="H183" s="53">
        <v>18000</v>
      </c>
    </row>
    <row r="184" spans="1:8">
      <c r="A184" s="641" t="s">
        <v>51</v>
      </c>
      <c r="B184" s="53">
        <v>960000</v>
      </c>
      <c r="C184" s="643">
        <v>988000</v>
      </c>
      <c r="D184" s="53">
        <v>1241000</v>
      </c>
      <c r="E184" s="145">
        <v>1857000</v>
      </c>
      <c r="F184" s="53">
        <v>256000</v>
      </c>
      <c r="G184" s="116">
        <v>368000</v>
      </c>
      <c r="H184" s="53">
        <v>513000</v>
      </c>
    </row>
    <row r="185" spans="1:8">
      <c r="A185" s="641" t="s">
        <v>52</v>
      </c>
      <c r="B185" s="53">
        <v>900000</v>
      </c>
      <c r="C185" s="643">
        <v>996000</v>
      </c>
      <c r="D185" s="53">
        <v>707000</v>
      </c>
      <c r="E185" s="145">
        <v>686000</v>
      </c>
      <c r="F185" s="53">
        <v>541000</v>
      </c>
      <c r="G185" s="116">
        <v>948000</v>
      </c>
      <c r="H185" s="53">
        <v>1284000</v>
      </c>
    </row>
    <row r="186" spans="1:8">
      <c r="A186" s="641" t="s">
        <v>53</v>
      </c>
      <c r="B186" s="53">
        <v>400000</v>
      </c>
      <c r="C186" s="643">
        <v>845000</v>
      </c>
      <c r="D186" s="53">
        <v>947000</v>
      </c>
      <c r="E186" s="145">
        <v>326000</v>
      </c>
      <c r="F186" s="53">
        <v>338000</v>
      </c>
      <c r="G186" s="116">
        <v>339000</v>
      </c>
      <c r="H186" s="53">
        <v>480000</v>
      </c>
    </row>
    <row r="187" spans="1:8" ht="15.6">
      <c r="A187" s="641" t="s">
        <v>525</v>
      </c>
      <c r="B187" s="53">
        <v>100000</v>
      </c>
      <c r="C187" s="643">
        <v>201000</v>
      </c>
      <c r="D187" s="53">
        <v>91000</v>
      </c>
      <c r="E187" s="145">
        <v>146000</v>
      </c>
      <c r="F187" s="53">
        <v>80000</v>
      </c>
      <c r="G187" s="116">
        <v>35000</v>
      </c>
      <c r="H187" s="53">
        <v>89000</v>
      </c>
    </row>
    <row r="188" spans="1:8" s="2" customFormat="1">
      <c r="A188" s="86" t="s">
        <v>9</v>
      </c>
      <c r="B188" s="644">
        <f>SUM(B178:B187)</f>
        <v>23941000</v>
      </c>
      <c r="C188" s="87">
        <f t="shared" ref="C188:H188" si="10">SUM(C178:C187)</f>
        <v>19053000</v>
      </c>
      <c r="D188" s="87">
        <f t="shared" si="10"/>
        <v>19283000</v>
      </c>
      <c r="E188" s="87">
        <f t="shared" si="10"/>
        <v>21545000</v>
      </c>
      <c r="F188" s="87">
        <f t="shared" si="10"/>
        <v>13206000</v>
      </c>
      <c r="G188" s="117">
        <f t="shared" si="10"/>
        <v>11840000</v>
      </c>
      <c r="H188" s="87">
        <f t="shared" si="10"/>
        <v>16733000</v>
      </c>
    </row>
    <row r="189" spans="1:8">
      <c r="A189" s="384" t="s">
        <v>989</v>
      </c>
    </row>
    <row r="190" spans="1:8" ht="22.2" customHeight="1">
      <c r="A190" s="852" t="s">
        <v>990</v>
      </c>
      <c r="B190" s="852"/>
      <c r="C190" s="852"/>
      <c r="D190" s="852"/>
      <c r="E190" s="852"/>
      <c r="F190" s="852"/>
      <c r="G190" s="852"/>
    </row>
    <row r="191" spans="1:8" ht="10.8" customHeight="1">
      <c r="A191" s="105" t="s">
        <v>991</v>
      </c>
    </row>
    <row r="192" spans="1:8" s="369" customFormat="1" ht="12" customHeight="1">
      <c r="A192" s="12" t="s">
        <v>1160</v>
      </c>
    </row>
    <row r="194" spans="1:8">
      <c r="A194" s="6" t="s">
        <v>141</v>
      </c>
      <c r="B194" s="4"/>
      <c r="C194" s="4"/>
      <c r="D194" s="4"/>
      <c r="E194" s="4"/>
    </row>
    <row r="195" spans="1:8">
      <c r="A195" s="85" t="s">
        <v>61</v>
      </c>
      <c r="B195" s="85">
        <v>2021</v>
      </c>
      <c r="C195" s="62">
        <v>2020</v>
      </c>
      <c r="D195" s="62">
        <v>2019</v>
      </c>
      <c r="E195" s="62">
        <v>2018</v>
      </c>
      <c r="F195" s="62">
        <v>2017</v>
      </c>
      <c r="G195" s="60">
        <v>2016</v>
      </c>
      <c r="H195" s="60">
        <v>2015</v>
      </c>
    </row>
    <row r="196" spans="1:8" ht="37.5" customHeight="1">
      <c r="A196" s="15" t="s">
        <v>62</v>
      </c>
      <c r="B196" s="1040" t="s">
        <v>353</v>
      </c>
      <c r="C196" s="1041"/>
      <c r="D196" s="1041"/>
      <c r="E196" s="1042"/>
      <c r="F196" s="116">
        <v>15500</v>
      </c>
      <c r="G196" s="29">
        <v>147900</v>
      </c>
      <c r="H196" s="30">
        <v>37180</v>
      </c>
    </row>
    <row r="197" spans="1:8" ht="37.5" customHeight="1">
      <c r="A197" s="15" t="s">
        <v>63</v>
      </c>
      <c r="B197" s="1043"/>
      <c r="C197" s="1044"/>
      <c r="D197" s="1044"/>
      <c r="E197" s="1045"/>
      <c r="F197" s="116">
        <v>50790</v>
      </c>
      <c r="G197" s="29">
        <v>650</v>
      </c>
      <c r="H197" s="30">
        <v>1200</v>
      </c>
    </row>
    <row r="198" spans="1:8" ht="34.950000000000003" customHeight="1">
      <c r="A198" s="16" t="s">
        <v>64</v>
      </c>
      <c r="B198" s="1043"/>
      <c r="C198" s="1044"/>
      <c r="D198" s="1044"/>
      <c r="E198" s="1045"/>
      <c r="F198" s="30" t="s">
        <v>39</v>
      </c>
      <c r="G198" s="30" t="s">
        <v>39</v>
      </c>
      <c r="H198" s="30">
        <v>5000</v>
      </c>
    </row>
    <row r="199" spans="1:8" ht="36" customHeight="1">
      <c r="A199" s="16" t="s">
        <v>118</v>
      </c>
      <c r="B199" s="1043"/>
      <c r="C199" s="1044"/>
      <c r="D199" s="1044"/>
      <c r="E199" s="1045"/>
      <c r="F199" s="30" t="s">
        <v>39</v>
      </c>
      <c r="G199" s="30" t="s">
        <v>39</v>
      </c>
      <c r="H199" s="30" t="s">
        <v>39</v>
      </c>
    </row>
    <row r="200" spans="1:8" ht="27" customHeight="1">
      <c r="A200" s="242" t="s">
        <v>10</v>
      </c>
      <c r="B200" s="1043"/>
      <c r="C200" s="1044"/>
      <c r="D200" s="1044"/>
      <c r="E200" s="1045"/>
      <c r="F200" s="30" t="s">
        <v>39</v>
      </c>
      <c r="G200" s="30" t="s">
        <v>39</v>
      </c>
      <c r="H200" s="30" t="s">
        <v>39</v>
      </c>
    </row>
    <row r="201" spans="1:8" ht="49.95" customHeight="1">
      <c r="A201" s="56" t="s">
        <v>9</v>
      </c>
      <c r="B201" s="1046"/>
      <c r="C201" s="1047"/>
      <c r="D201" s="1047"/>
      <c r="E201" s="1048"/>
      <c r="F201" s="117">
        <v>66290</v>
      </c>
      <c r="G201" s="386">
        <f>SUM(G196:G198)</f>
        <v>148550</v>
      </c>
      <c r="H201" s="386">
        <f>SUM(H196:H199)</f>
        <v>43380</v>
      </c>
    </row>
    <row r="202" spans="1:8" ht="24.45" customHeight="1">
      <c r="A202" s="1073"/>
      <c r="B202" s="1074"/>
      <c r="C202" s="1074"/>
      <c r="D202" s="1074"/>
      <c r="E202" s="1074"/>
      <c r="F202" s="1074"/>
      <c r="G202" s="1074"/>
    </row>
    <row r="203" spans="1:8">
      <c r="A203" s="6" t="s">
        <v>526</v>
      </c>
    </row>
    <row r="204" spans="1:8" ht="16.2">
      <c r="A204" s="85" t="s">
        <v>54</v>
      </c>
      <c r="B204" s="385" t="s">
        <v>988</v>
      </c>
      <c r="C204" s="385" t="s">
        <v>777</v>
      </c>
    </row>
    <row r="205" spans="1:8">
      <c r="A205" s="124" t="s">
        <v>11</v>
      </c>
      <c r="B205" s="30">
        <v>636225</v>
      </c>
      <c r="C205" s="116">
        <v>2332994</v>
      </c>
    </row>
    <row r="206" spans="1:8">
      <c r="A206" s="11" t="s">
        <v>9</v>
      </c>
      <c r="B206" s="797">
        <f>SUM(B205)</f>
        <v>636225</v>
      </c>
      <c r="C206" s="117">
        <f>SUM(C205)</f>
        <v>2332994</v>
      </c>
    </row>
    <row r="207" spans="1:8" ht="22.2" customHeight="1">
      <c r="A207" s="1072" t="s">
        <v>1161</v>
      </c>
      <c r="B207" s="1072"/>
      <c r="C207" s="1072"/>
      <c r="D207" s="1072"/>
    </row>
    <row r="208" spans="1:8" ht="25.2" customHeight="1">
      <c r="A208" s="1072" t="s">
        <v>1162</v>
      </c>
      <c r="B208" s="1072"/>
      <c r="C208" s="1072"/>
      <c r="D208" s="1072"/>
    </row>
  </sheetData>
  <sheetProtection algorithmName="SHA-512" hashValue="1YXcNLBYBMnFvRR7n9YNfCbmPLZN/zMdXdTkyEPU7iyg7d9Ex0zotILGoHRg1Slpss20O0tg6bLhlUQ18C0Q6Q==" saltValue="mTcy8/XHpYl+rv/CMukCOw==" spinCount="100000" sheet="1" objects="1" scenarios="1"/>
  <mergeCells count="84">
    <mergeCell ref="I85:I86"/>
    <mergeCell ref="A208:D208"/>
    <mergeCell ref="A158:D158"/>
    <mergeCell ref="A138:D138"/>
    <mergeCell ref="A174:D174"/>
    <mergeCell ref="A207:D207"/>
    <mergeCell ref="A190:G190"/>
    <mergeCell ref="A202:G202"/>
    <mergeCell ref="A156:I156"/>
    <mergeCell ref="A157:I157"/>
    <mergeCell ref="A161:E161"/>
    <mergeCell ref="A66:A68"/>
    <mergeCell ref="A77:L77"/>
    <mergeCell ref="C66:J66"/>
    <mergeCell ref="C67:D67"/>
    <mergeCell ref="E67:F67"/>
    <mergeCell ref="G67:G68"/>
    <mergeCell ref="H67:H68"/>
    <mergeCell ref="I67:I68"/>
    <mergeCell ref="J67:J68"/>
    <mergeCell ref="A137:I137"/>
    <mergeCell ref="A95:J95"/>
    <mergeCell ref="C102:J102"/>
    <mergeCell ref="A118:J118"/>
    <mergeCell ref="A115:E115"/>
    <mergeCell ref="A116:D116"/>
    <mergeCell ref="A117:J117"/>
    <mergeCell ref="C103:D103"/>
    <mergeCell ref="E103:F103"/>
    <mergeCell ref="A112:J112"/>
    <mergeCell ref="A113:J113"/>
    <mergeCell ref="G103:G104"/>
    <mergeCell ref="H103:H104"/>
    <mergeCell ref="I103:I104"/>
    <mergeCell ref="J103:J104"/>
    <mergeCell ref="B103:B104"/>
    <mergeCell ref="K102:K104"/>
    <mergeCell ref="A30:A32"/>
    <mergeCell ref="C30:J30"/>
    <mergeCell ref="K30:K32"/>
    <mergeCell ref="B31:B32"/>
    <mergeCell ref="C31:D31"/>
    <mergeCell ref="E31:F31"/>
    <mergeCell ref="G31:G32"/>
    <mergeCell ref="H31:H32"/>
    <mergeCell ref="I31:I32"/>
    <mergeCell ref="J31:J32"/>
    <mergeCell ref="K66:K68"/>
    <mergeCell ref="A59:L59"/>
    <mergeCell ref="B85:B86"/>
    <mergeCell ref="B67:B68"/>
    <mergeCell ref="A84:A86"/>
    <mergeCell ref="E85:F85"/>
    <mergeCell ref="C48:J48"/>
    <mergeCell ref="K48:K50"/>
    <mergeCell ref="B49:B50"/>
    <mergeCell ref="C49:D49"/>
    <mergeCell ref="E49:F49"/>
    <mergeCell ref="G49:G50"/>
    <mergeCell ref="H49:H50"/>
    <mergeCell ref="I49:I50"/>
    <mergeCell ref="J49:J50"/>
    <mergeCell ref="J85:J86"/>
    <mergeCell ref="K84:K86"/>
    <mergeCell ref="C84:J84"/>
    <mergeCell ref="C85:D85"/>
    <mergeCell ref="G85:G86"/>
    <mergeCell ref="H85:H86"/>
    <mergeCell ref="K12:K14"/>
    <mergeCell ref="A23:L23"/>
    <mergeCell ref="B196:E201"/>
    <mergeCell ref="A173:G173"/>
    <mergeCell ref="A12:A14"/>
    <mergeCell ref="C12:J12"/>
    <mergeCell ref="B13:B14"/>
    <mergeCell ref="C13:D13"/>
    <mergeCell ref="E13:F13"/>
    <mergeCell ref="G13:G14"/>
    <mergeCell ref="H13:H14"/>
    <mergeCell ref="I13:I14"/>
    <mergeCell ref="J13:J14"/>
    <mergeCell ref="A159:I159"/>
    <mergeCell ref="A41:L41"/>
    <mergeCell ref="A48:A50"/>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B9A-8D6A-4667-875C-ED1A5113469D}">
  <dimension ref="A7:O412"/>
  <sheetViews>
    <sheetView showGridLines="0" workbookViewId="0"/>
  </sheetViews>
  <sheetFormatPr defaultColWidth="8.77734375" defaultRowHeight="13.8"/>
  <cols>
    <col min="1" max="1" width="28.77734375" style="8" customWidth="1"/>
    <col min="2" max="2" width="19.5546875" style="404" customWidth="1"/>
    <col min="3" max="7" width="12.77734375" style="8" customWidth="1"/>
    <col min="8" max="8" width="14.21875" style="8" customWidth="1"/>
    <col min="9" max="13" width="12.77734375" style="8" customWidth="1"/>
    <col min="14" max="14" width="15.77734375" style="8" customWidth="1"/>
    <col min="15" max="15" width="5.77734375" style="8" customWidth="1"/>
    <col min="16" max="16384" width="8.77734375" style="8"/>
  </cols>
  <sheetData>
    <row r="7" spans="1:14" ht="21">
      <c r="A7" s="160" t="s">
        <v>815</v>
      </c>
    </row>
    <row r="8" spans="1:14" ht="21.6" thickBot="1">
      <c r="A8" s="160"/>
    </row>
    <row r="9" spans="1:14" ht="18.600000000000001" thickTop="1" thickBot="1">
      <c r="A9" s="332" t="s">
        <v>540</v>
      </c>
      <c r="B9" s="405"/>
      <c r="C9" s="338"/>
      <c r="D9" s="338"/>
      <c r="E9" s="338"/>
      <c r="F9" s="338"/>
      <c r="G9" s="338"/>
      <c r="H9" s="338"/>
      <c r="I9" s="338"/>
      <c r="J9" s="338"/>
      <c r="K9" s="338"/>
    </row>
    <row r="10" spans="1:14" ht="14.4" thickTop="1">
      <c r="B10" s="688"/>
      <c r="C10" s="689"/>
      <c r="D10" s="689"/>
      <c r="E10" s="689"/>
      <c r="F10" s="689"/>
      <c r="G10" s="689"/>
      <c r="H10" s="689"/>
      <c r="I10" s="689"/>
      <c r="J10" s="689"/>
      <c r="K10" s="689"/>
    </row>
    <row r="11" spans="1:14">
      <c r="A11" s="720" t="s">
        <v>1098</v>
      </c>
      <c r="B11" s="688"/>
      <c r="C11" s="689"/>
      <c r="D11" s="689"/>
      <c r="E11" s="689"/>
      <c r="F11" s="689"/>
      <c r="G11" s="689"/>
      <c r="H11" s="689"/>
      <c r="I11" s="689"/>
      <c r="J11" s="689"/>
      <c r="K11" s="689"/>
    </row>
    <row r="12" spans="1:14" s="104" customFormat="1">
      <c r="A12" s="8"/>
      <c r="B12" s="404"/>
      <c r="C12" s="8"/>
      <c r="D12" s="8"/>
      <c r="E12" s="8"/>
      <c r="F12" s="8"/>
      <c r="G12" s="8"/>
      <c r="H12" s="8"/>
      <c r="I12" s="8"/>
      <c r="J12" s="8"/>
      <c r="K12" s="8"/>
      <c r="L12" s="408"/>
      <c r="M12" s="408"/>
      <c r="N12" s="408"/>
    </row>
    <row r="13" spans="1:14" ht="15.6">
      <c r="A13" s="1089" t="s">
        <v>1099</v>
      </c>
      <c r="B13" s="1089"/>
      <c r="C13" s="1089"/>
      <c r="D13" s="1089"/>
      <c r="E13" s="1089"/>
      <c r="F13" s="1089"/>
      <c r="G13" s="1089"/>
      <c r="H13" s="1089"/>
      <c r="I13" s="1089"/>
      <c r="J13" s="1089"/>
      <c r="K13" s="1089"/>
    </row>
    <row r="14" spans="1:14" s="104" customFormat="1" ht="66">
      <c r="A14" s="415" t="s">
        <v>695</v>
      </c>
      <c r="B14" s="416" t="s">
        <v>701</v>
      </c>
      <c r="C14" s="416" t="s">
        <v>702</v>
      </c>
      <c r="D14" s="416" t="s">
        <v>703</v>
      </c>
      <c r="E14" s="416" t="s">
        <v>704</v>
      </c>
      <c r="F14" s="416" t="s">
        <v>705</v>
      </c>
      <c r="G14" s="416" t="s">
        <v>706</v>
      </c>
      <c r="H14" s="416" t="s">
        <v>707</v>
      </c>
      <c r="I14" s="416" t="s">
        <v>708</v>
      </c>
      <c r="J14" s="416" t="s">
        <v>709</v>
      </c>
      <c r="K14" s="416" t="s">
        <v>710</v>
      </c>
    </row>
    <row r="15" spans="1:14" s="104" customFormat="1" ht="13.2">
      <c r="A15" s="124" t="s">
        <v>711</v>
      </c>
      <c r="B15" s="696">
        <v>0.474051</v>
      </c>
      <c r="C15" s="697">
        <v>0</v>
      </c>
      <c r="D15" s="690">
        <v>0.474051</v>
      </c>
      <c r="E15" s="690">
        <v>-463.23700000000002</v>
      </c>
      <c r="F15" s="690">
        <v>0</v>
      </c>
      <c r="G15" s="690">
        <v>0</v>
      </c>
      <c r="H15" s="690">
        <v>0</v>
      </c>
      <c r="I15" s="690">
        <v>-15.164021999999999</v>
      </c>
      <c r="J15" s="690">
        <v>0</v>
      </c>
      <c r="K15" s="690">
        <v>1.9886000000000001E-2</v>
      </c>
      <c r="L15" s="407"/>
      <c r="M15" s="407"/>
      <c r="N15" s="407"/>
    </row>
    <row r="16" spans="1:14" s="104" customFormat="1" ht="13.2">
      <c r="A16" s="124" t="s">
        <v>712</v>
      </c>
      <c r="B16" s="697">
        <v>1.8608856986999998</v>
      </c>
      <c r="C16" s="697">
        <v>0</v>
      </c>
      <c r="D16" s="690">
        <v>1.8608856986999998</v>
      </c>
      <c r="E16" s="690">
        <v>-4669.1607612999996</v>
      </c>
      <c r="F16" s="690">
        <v>0</v>
      </c>
      <c r="G16" s="690">
        <v>0</v>
      </c>
      <c r="H16" s="690">
        <v>88.100817466899997</v>
      </c>
      <c r="I16" s="690">
        <v>-49.320693384899997</v>
      </c>
      <c r="J16" s="690">
        <v>10</v>
      </c>
      <c r="K16" s="690">
        <v>19.627754326600002</v>
      </c>
      <c r="L16" s="408"/>
      <c r="M16" s="408"/>
      <c r="N16" s="408"/>
    </row>
    <row r="17" spans="1:14" s="104" customFormat="1" ht="13.2">
      <c r="A17" s="124" t="s">
        <v>713</v>
      </c>
      <c r="B17" s="697">
        <v>2.3785023725749999</v>
      </c>
      <c r="C17" s="697">
        <v>21.073653442279998</v>
      </c>
      <c r="D17" s="690">
        <v>23.452155814854997</v>
      </c>
      <c r="E17" s="690">
        <v>20546.803035000001</v>
      </c>
      <c r="F17" s="690">
        <v>0.46549299999999999</v>
      </c>
      <c r="G17" s="690">
        <v>0.43459770599999997</v>
      </c>
      <c r="H17" s="690">
        <v>132.51597787599999</v>
      </c>
      <c r="I17" s="690">
        <v>45.524286781499995</v>
      </c>
      <c r="J17" s="690">
        <v>0</v>
      </c>
      <c r="K17" s="690">
        <v>0</v>
      </c>
      <c r="L17" s="408"/>
      <c r="M17" s="408"/>
      <c r="N17" s="408"/>
    </row>
    <row r="18" spans="1:14" s="104" customFormat="1" ht="13.2">
      <c r="A18" s="124" t="s">
        <v>714</v>
      </c>
      <c r="B18" s="697">
        <v>0</v>
      </c>
      <c r="C18" s="697">
        <v>0</v>
      </c>
      <c r="D18" s="690">
        <v>0</v>
      </c>
      <c r="E18" s="690">
        <v>0</v>
      </c>
      <c r="F18" s="690">
        <v>0</v>
      </c>
      <c r="G18" s="690">
        <v>0</v>
      </c>
      <c r="H18" s="690">
        <v>2.6279193514999997</v>
      </c>
      <c r="I18" s="690">
        <v>0</v>
      </c>
      <c r="J18" s="690">
        <v>0</v>
      </c>
      <c r="K18" s="690">
        <v>2.5245406784999997</v>
      </c>
      <c r="L18" s="408"/>
      <c r="M18" s="408"/>
      <c r="N18" s="408"/>
    </row>
    <row r="19" spans="1:14" s="104" customFormat="1" ht="13.2">
      <c r="A19" s="124" t="s">
        <v>715</v>
      </c>
      <c r="B19" s="697">
        <v>0</v>
      </c>
      <c r="C19" s="697">
        <v>0</v>
      </c>
      <c r="D19" s="690">
        <v>0</v>
      </c>
      <c r="E19" s="690">
        <v>-89.77447500000001</v>
      </c>
      <c r="F19" s="690">
        <v>0</v>
      </c>
      <c r="G19" s="690">
        <v>0</v>
      </c>
      <c r="H19" s="690">
        <v>32.356636462499999</v>
      </c>
      <c r="I19" s="690">
        <v>0.11924298750000001</v>
      </c>
      <c r="J19" s="690">
        <v>0</v>
      </c>
      <c r="K19" s="690">
        <v>15.0510115875</v>
      </c>
      <c r="L19" s="408"/>
      <c r="M19" s="408"/>
      <c r="N19" s="408"/>
    </row>
    <row r="20" spans="1:14" s="104" customFormat="1" ht="13.2">
      <c r="A20" s="124" t="s">
        <v>716</v>
      </c>
      <c r="B20" s="697">
        <v>1.3415E-6</v>
      </c>
      <c r="C20" s="697">
        <v>0</v>
      </c>
      <c r="D20" s="690">
        <v>1.3415E-6</v>
      </c>
      <c r="E20" s="690">
        <v>1.3414999999999998E-3</v>
      </c>
      <c r="F20" s="690">
        <v>0</v>
      </c>
      <c r="G20" s="690">
        <v>0</v>
      </c>
      <c r="H20" s="690">
        <v>7.496858722499999</v>
      </c>
      <c r="I20" s="690">
        <v>-0.35082907999999996</v>
      </c>
      <c r="J20" s="690">
        <v>0</v>
      </c>
      <c r="K20" s="690">
        <v>0</v>
      </c>
      <c r="L20" s="408"/>
      <c r="M20" s="408"/>
      <c r="N20" s="408"/>
    </row>
    <row r="21" spans="1:14" s="104" customFormat="1" ht="13.2">
      <c r="A21" s="124" t="s">
        <v>717</v>
      </c>
      <c r="B21" s="697">
        <v>5707.4100933157324</v>
      </c>
      <c r="C21" s="697">
        <v>1237.033239319501</v>
      </c>
      <c r="D21" s="690">
        <v>6944.4433326352337</v>
      </c>
      <c r="E21" s="690">
        <v>-1880147.7134469547</v>
      </c>
      <c r="F21" s="690">
        <v>33.682529000000002</v>
      </c>
      <c r="G21" s="690">
        <v>65.529586064500009</v>
      </c>
      <c r="H21" s="690">
        <v>43897.475084862002</v>
      </c>
      <c r="I21" s="690">
        <v>16267.97408872139</v>
      </c>
      <c r="J21" s="690">
        <v>7851</v>
      </c>
      <c r="K21" s="690">
        <v>13398.537957007427</v>
      </c>
      <c r="L21" s="408"/>
      <c r="M21" s="408"/>
      <c r="N21" s="408"/>
    </row>
    <row r="22" spans="1:14" s="104" customFormat="1" ht="13.2">
      <c r="A22" s="124" t="s">
        <v>718</v>
      </c>
      <c r="B22" s="697">
        <v>519.00878099159002</v>
      </c>
      <c r="C22" s="697">
        <v>99.58714325599999</v>
      </c>
      <c r="D22" s="690">
        <v>618.59592424759001</v>
      </c>
      <c r="E22" s="690">
        <v>-60555.780039867677</v>
      </c>
      <c r="F22" s="690">
        <v>19.568496</v>
      </c>
      <c r="G22" s="690">
        <v>56.651438033619399</v>
      </c>
      <c r="H22" s="690">
        <v>3740.2128825120835</v>
      </c>
      <c r="I22" s="690">
        <v>1076.0500612865926</v>
      </c>
      <c r="J22" s="690">
        <v>1092</v>
      </c>
      <c r="K22" s="690">
        <v>4137.0713273726487</v>
      </c>
      <c r="L22" s="408"/>
      <c r="M22" s="408"/>
      <c r="N22" s="408"/>
    </row>
    <row r="23" spans="1:14" s="104" customFormat="1" ht="13.2">
      <c r="A23" s="124" t="s">
        <v>719</v>
      </c>
      <c r="B23" s="697">
        <v>6.2857295999999993E-2</v>
      </c>
      <c r="C23" s="697">
        <v>5.9227709975999998</v>
      </c>
      <c r="D23" s="690">
        <v>5.9856282935999996</v>
      </c>
      <c r="E23" s="690">
        <v>404.96202719999997</v>
      </c>
      <c r="F23" s="690">
        <v>4.6894917600000002E-2</v>
      </c>
      <c r="G23" s="690">
        <v>4.4784122400000001E-2</v>
      </c>
      <c r="H23" s="690">
        <v>0.66128250960000001</v>
      </c>
      <c r="I23" s="690">
        <v>1.7519899535999999</v>
      </c>
      <c r="J23" s="690">
        <v>15</v>
      </c>
      <c r="K23" s="690">
        <v>0.22349351519999999</v>
      </c>
      <c r="L23" s="408"/>
      <c r="M23" s="408"/>
      <c r="N23" s="408"/>
    </row>
    <row r="24" spans="1:14" s="104" customFormat="1" ht="13.2">
      <c r="A24" s="124" t="s">
        <v>720</v>
      </c>
      <c r="B24" s="697">
        <v>0</v>
      </c>
      <c r="C24" s="697">
        <v>0</v>
      </c>
      <c r="D24" s="690">
        <v>0</v>
      </c>
      <c r="E24" s="690">
        <v>0</v>
      </c>
      <c r="F24" s="690">
        <v>0</v>
      </c>
      <c r="G24" s="690">
        <v>0</v>
      </c>
      <c r="H24" s="690">
        <v>1.167E-2</v>
      </c>
      <c r="I24" s="690">
        <v>0</v>
      </c>
      <c r="J24" s="690">
        <v>0</v>
      </c>
      <c r="K24" s="690">
        <v>0</v>
      </c>
      <c r="L24" s="408"/>
      <c r="M24" s="408"/>
      <c r="N24" s="408"/>
    </row>
    <row r="25" spans="1:14" s="104" customFormat="1" ht="13.2">
      <c r="A25" s="124" t="s">
        <v>721</v>
      </c>
      <c r="B25" s="697">
        <v>0</v>
      </c>
      <c r="C25" s="697">
        <v>0</v>
      </c>
      <c r="D25" s="690">
        <v>0</v>
      </c>
      <c r="E25" s="690">
        <v>-3270.93</v>
      </c>
      <c r="F25" s="690">
        <v>4.7460000000000002E-3</v>
      </c>
      <c r="G25" s="690">
        <v>0</v>
      </c>
      <c r="H25" s="690">
        <v>0</v>
      </c>
      <c r="I25" s="690">
        <v>-46.594326000000002</v>
      </c>
      <c r="J25" s="690">
        <v>10</v>
      </c>
      <c r="K25" s="690">
        <v>7.0949999999999999E-2</v>
      </c>
      <c r="L25" s="408"/>
      <c r="M25" s="408"/>
      <c r="N25" s="408"/>
    </row>
    <row r="26" spans="1:14" s="104" customFormat="1" ht="13.2">
      <c r="A26" s="124" t="s">
        <v>722</v>
      </c>
      <c r="B26" s="697">
        <v>0</v>
      </c>
      <c r="C26" s="697">
        <v>1.593893598</v>
      </c>
      <c r="D26" s="690">
        <v>1.593893598</v>
      </c>
      <c r="E26" s="690">
        <v>104.27340425999999</v>
      </c>
      <c r="F26" s="690">
        <v>5.4501006000000005E-2</v>
      </c>
      <c r="G26" s="690">
        <v>4.3712174999999999E-2</v>
      </c>
      <c r="H26" s="690">
        <v>0.20111999999999999</v>
      </c>
      <c r="I26" s="690">
        <v>0.29513747840999999</v>
      </c>
      <c r="J26" s="690">
        <v>1</v>
      </c>
      <c r="K26" s="690">
        <v>0</v>
      </c>
      <c r="L26" s="408"/>
      <c r="M26" s="408"/>
      <c r="N26" s="408"/>
    </row>
    <row r="27" spans="1:14" s="104" customFormat="1" ht="13.2">
      <c r="A27" s="124" t="s">
        <v>723</v>
      </c>
      <c r="B27" s="697">
        <v>5.9785936000500008</v>
      </c>
      <c r="C27" s="697">
        <v>0</v>
      </c>
      <c r="D27" s="690">
        <v>5.9785936000500008</v>
      </c>
      <c r="E27" s="690">
        <v>3133.7036775000001</v>
      </c>
      <c r="F27" s="690">
        <v>0</v>
      </c>
      <c r="G27" s="690">
        <v>4.09968339E-3</v>
      </c>
      <c r="H27" s="690">
        <v>299.75262113544966</v>
      </c>
      <c r="I27" s="690">
        <v>-185.29215873739804</v>
      </c>
      <c r="J27" s="690">
        <v>7</v>
      </c>
      <c r="K27" s="690">
        <v>56.245612066330679</v>
      </c>
      <c r="L27" s="408"/>
      <c r="M27" s="408"/>
      <c r="N27" s="408"/>
    </row>
    <row r="28" spans="1:14" s="104" customFormat="1" ht="13.2">
      <c r="A28" s="124" t="s">
        <v>724</v>
      </c>
      <c r="B28" s="697">
        <v>5.6730945599999991E-4</v>
      </c>
      <c r="C28" s="697">
        <v>0</v>
      </c>
      <c r="D28" s="690">
        <v>5.6730945599999991E-4</v>
      </c>
      <c r="E28" s="690">
        <v>-28.575338013</v>
      </c>
      <c r="F28" s="690">
        <v>0</v>
      </c>
      <c r="G28" s="690">
        <v>8.801127E-6</v>
      </c>
      <c r="H28" s="690">
        <v>0</v>
      </c>
      <c r="I28" s="690">
        <v>0</v>
      </c>
      <c r="J28" s="690">
        <v>0</v>
      </c>
      <c r="K28" s="690">
        <v>0</v>
      </c>
      <c r="L28" s="408"/>
      <c r="M28" s="408"/>
      <c r="N28" s="408"/>
    </row>
    <row r="29" spans="1:14" s="104" customFormat="1" ht="13.2">
      <c r="A29" s="124" t="s">
        <v>725</v>
      </c>
      <c r="B29" s="697">
        <v>0.12178799999999999</v>
      </c>
      <c r="C29" s="697">
        <v>0</v>
      </c>
      <c r="D29" s="690">
        <v>0.12178799999999999</v>
      </c>
      <c r="E29" s="690">
        <v>68.7</v>
      </c>
      <c r="F29" s="690">
        <v>0</v>
      </c>
      <c r="G29" s="690">
        <v>0</v>
      </c>
      <c r="H29" s="690">
        <v>0</v>
      </c>
      <c r="I29" s="690">
        <v>-20.263973</v>
      </c>
      <c r="J29" s="690">
        <v>1</v>
      </c>
      <c r="K29" s="690">
        <v>0</v>
      </c>
      <c r="L29" s="408"/>
      <c r="M29" s="408"/>
      <c r="N29" s="408"/>
    </row>
    <row r="30" spans="1:14" s="104" customFormat="1" ht="13.2">
      <c r="A30" s="124" t="s">
        <v>726</v>
      </c>
      <c r="B30" s="697">
        <v>0</v>
      </c>
      <c r="C30" s="697">
        <v>0</v>
      </c>
      <c r="D30" s="690">
        <v>0</v>
      </c>
      <c r="E30" s="690">
        <v>0</v>
      </c>
      <c r="F30" s="690">
        <v>0</v>
      </c>
      <c r="G30" s="690">
        <v>0</v>
      </c>
      <c r="H30" s="690">
        <v>3.7340652499999996</v>
      </c>
      <c r="I30" s="690">
        <v>-4.0888530964999994</v>
      </c>
      <c r="J30" s="690">
        <v>0</v>
      </c>
      <c r="K30" s="690">
        <v>0</v>
      </c>
      <c r="L30" s="408"/>
      <c r="M30" s="408"/>
      <c r="N30" s="408"/>
    </row>
    <row r="31" spans="1:14" s="104" customFormat="1" ht="13.2">
      <c r="A31" s="124" t="s">
        <v>727</v>
      </c>
      <c r="B31" s="697">
        <v>924.81852171441449</v>
      </c>
      <c r="C31" s="697">
        <v>0</v>
      </c>
      <c r="D31" s="690">
        <v>924.81852171441449</v>
      </c>
      <c r="E31" s="690">
        <v>484555.00794609991</v>
      </c>
      <c r="F31" s="690">
        <v>84.804199999999994</v>
      </c>
      <c r="G31" s="690">
        <v>182.73163705185476</v>
      </c>
      <c r="H31" s="690">
        <v>733.65446658859992</v>
      </c>
      <c r="I31" s="690">
        <v>755.02859680500012</v>
      </c>
      <c r="J31" s="690">
        <v>663</v>
      </c>
      <c r="K31" s="690">
        <v>1710.4276925092997</v>
      </c>
      <c r="L31" s="408"/>
      <c r="M31" s="408"/>
      <c r="N31" s="408"/>
    </row>
    <row r="32" spans="1:14" s="104" customFormat="1" ht="13.2">
      <c r="A32" s="124" t="s">
        <v>728</v>
      </c>
      <c r="B32" s="697">
        <v>28.82915026501</v>
      </c>
      <c r="C32" s="697">
        <v>0</v>
      </c>
      <c r="D32" s="690">
        <v>28.82915026501</v>
      </c>
      <c r="E32" s="690">
        <v>29231.939122710002</v>
      </c>
      <c r="F32" s="690">
        <v>6.1551799999999997</v>
      </c>
      <c r="G32" s="690">
        <v>7.0053908660000008</v>
      </c>
      <c r="H32" s="690">
        <v>69.3214825265744</v>
      </c>
      <c r="I32" s="690">
        <v>27.018685567710001</v>
      </c>
      <c r="J32" s="690">
        <v>17</v>
      </c>
      <c r="K32" s="690">
        <v>20.634466462000002</v>
      </c>
      <c r="L32" s="408"/>
      <c r="M32" s="408"/>
      <c r="N32" s="408"/>
    </row>
    <row r="33" spans="1:14" s="104" customFormat="1" ht="13.2">
      <c r="A33" s="124" t="s">
        <v>729</v>
      </c>
      <c r="B33" s="697">
        <v>1984.9604742592846</v>
      </c>
      <c r="C33" s="697">
        <v>484.54461211095497</v>
      </c>
      <c r="D33" s="690">
        <v>2469.5050863702395</v>
      </c>
      <c r="E33" s="690">
        <v>443808.69854349992</v>
      </c>
      <c r="F33" s="690">
        <v>32.790697999999999</v>
      </c>
      <c r="G33" s="690">
        <v>48.999419725999999</v>
      </c>
      <c r="H33" s="690">
        <v>1287.618456641</v>
      </c>
      <c r="I33" s="690">
        <v>797.40110756349998</v>
      </c>
      <c r="J33" s="690">
        <v>609</v>
      </c>
      <c r="K33" s="690">
        <v>1633.2323185579999</v>
      </c>
      <c r="L33" s="408"/>
      <c r="M33" s="408"/>
      <c r="N33" s="408"/>
    </row>
    <row r="34" spans="1:14" s="104" customFormat="1" ht="13.2">
      <c r="A34" s="18" t="s">
        <v>9</v>
      </c>
      <c r="B34" s="691">
        <f>SUM(B15:B33)</f>
        <v>9175.9042671643128</v>
      </c>
      <c r="C34" s="691">
        <f t="shared" ref="C34:K34" si="0">SUM(C15:C33)</f>
        <v>1849.7553127243359</v>
      </c>
      <c r="D34" s="691">
        <f t="shared" si="0"/>
        <v>11025.659579888648</v>
      </c>
      <c r="E34" s="691">
        <f t="shared" si="0"/>
        <v>-967371.0819633659</v>
      </c>
      <c r="F34" s="691">
        <f t="shared" si="0"/>
        <v>177.57273792359999</v>
      </c>
      <c r="G34" s="691">
        <f t="shared" si="0"/>
        <v>361.44467422989118</v>
      </c>
      <c r="H34" s="691">
        <f t="shared" si="0"/>
        <v>50295.741341904708</v>
      </c>
      <c r="I34" s="691">
        <f t="shared" si="0"/>
        <v>18650.088341846407</v>
      </c>
      <c r="J34" s="691">
        <f t="shared" si="0"/>
        <v>10276</v>
      </c>
      <c r="K34" s="691">
        <f t="shared" si="0"/>
        <v>20993.667010083507</v>
      </c>
      <c r="L34" s="408"/>
      <c r="M34" s="408"/>
      <c r="N34" s="408"/>
    </row>
    <row r="35" spans="1:14" s="104" customFormat="1" ht="21.6" customHeight="1">
      <c r="A35" s="8"/>
      <c r="B35" s="404"/>
      <c r="C35" s="8"/>
      <c r="D35" s="8"/>
      <c r="E35" s="8"/>
      <c r="F35" s="8"/>
      <c r="G35" s="8"/>
      <c r="H35" s="8"/>
      <c r="I35" s="8"/>
      <c r="J35" s="8"/>
      <c r="K35" s="8"/>
      <c r="L35" s="408"/>
      <c r="M35" s="408"/>
      <c r="N35" s="408"/>
    </row>
    <row r="36" spans="1:14" s="104" customFormat="1" ht="12.45" customHeight="1">
      <c r="A36" s="1089" t="s">
        <v>812</v>
      </c>
      <c r="B36" s="1089"/>
      <c r="C36" s="1089"/>
      <c r="D36" s="1089"/>
      <c r="E36" s="1089"/>
      <c r="F36" s="1089"/>
      <c r="G36" s="1089"/>
      <c r="H36" s="1089"/>
      <c r="I36" s="1089"/>
      <c r="J36" s="1089"/>
      <c r="K36" s="1089"/>
      <c r="L36" s="408"/>
      <c r="M36" s="408"/>
      <c r="N36" s="408"/>
    </row>
    <row r="37" spans="1:14" s="104" customFormat="1" ht="66">
      <c r="A37" s="698" t="s">
        <v>695</v>
      </c>
      <c r="B37" s="657" t="s">
        <v>701</v>
      </c>
      <c r="C37" s="657" t="s">
        <v>702</v>
      </c>
      <c r="D37" s="657" t="s">
        <v>703</v>
      </c>
      <c r="E37" s="657" t="s">
        <v>704</v>
      </c>
      <c r="F37" s="657" t="s">
        <v>705</v>
      </c>
      <c r="G37" s="657" t="s">
        <v>706</v>
      </c>
      <c r="H37" s="657" t="s">
        <v>707</v>
      </c>
      <c r="I37" s="657" t="s">
        <v>708</v>
      </c>
      <c r="J37" s="657" t="s">
        <v>709</v>
      </c>
      <c r="K37" s="657" t="s">
        <v>710</v>
      </c>
      <c r="L37" s="408"/>
      <c r="M37" s="408"/>
      <c r="N37" s="408"/>
    </row>
    <row r="38" spans="1:14" s="104" customFormat="1" ht="30" customHeight="1">
      <c r="A38" s="124" t="s">
        <v>711</v>
      </c>
      <c r="B38" s="692">
        <v>0</v>
      </c>
      <c r="C38" s="693">
        <v>0</v>
      </c>
      <c r="D38" s="693">
        <v>0</v>
      </c>
      <c r="E38" s="693">
        <v>-4.1480999999999997E-2</v>
      </c>
      <c r="F38" s="693">
        <v>0</v>
      </c>
      <c r="G38" s="693">
        <v>0</v>
      </c>
      <c r="H38" s="693">
        <v>0</v>
      </c>
      <c r="I38" s="693">
        <v>-14.700785</v>
      </c>
      <c r="J38" s="693">
        <v>0</v>
      </c>
      <c r="K38" s="693">
        <v>0</v>
      </c>
      <c r="L38" s="408"/>
      <c r="M38" s="408"/>
      <c r="N38" s="408"/>
    </row>
    <row r="39" spans="1:14" s="104" customFormat="1" ht="21" customHeight="1">
      <c r="A39" s="124" t="s">
        <v>712</v>
      </c>
      <c r="B39" s="692">
        <v>15.632769069599998</v>
      </c>
      <c r="C39" s="693">
        <v>0</v>
      </c>
      <c r="D39" s="693">
        <v>15.632769069599998</v>
      </c>
      <c r="E39" s="693">
        <v>4.2622618607999998</v>
      </c>
      <c r="F39" s="693">
        <v>0</v>
      </c>
      <c r="G39" s="693">
        <v>0</v>
      </c>
      <c r="H39" s="693">
        <v>84.428842515599996</v>
      </c>
      <c r="I39" s="693">
        <v>-44.559787000007994</v>
      </c>
      <c r="J39" s="693">
        <v>14</v>
      </c>
      <c r="K39" s="693">
        <v>19.028289184799998</v>
      </c>
      <c r="L39" s="408"/>
      <c r="M39" s="408"/>
      <c r="N39" s="408"/>
    </row>
    <row r="40" spans="1:14" s="104" customFormat="1" ht="22.2" customHeight="1">
      <c r="A40" s="124" t="s">
        <v>713</v>
      </c>
      <c r="B40" s="692">
        <v>2.5978632036000002</v>
      </c>
      <c r="C40" s="693">
        <v>19.772793715500001</v>
      </c>
      <c r="D40" s="693">
        <v>22.3706569191</v>
      </c>
      <c r="E40" s="693">
        <v>20.041400736299998</v>
      </c>
      <c r="F40" s="693">
        <v>0.48982599999999998</v>
      </c>
      <c r="G40" s="693">
        <v>0.41015805900000002</v>
      </c>
      <c r="H40" s="693">
        <v>154.95796149360001</v>
      </c>
      <c r="I40" s="693">
        <v>44.240781947099997</v>
      </c>
      <c r="J40" s="693">
        <v>0</v>
      </c>
      <c r="K40" s="693">
        <v>0</v>
      </c>
      <c r="L40" s="408"/>
      <c r="M40" s="408"/>
      <c r="N40" s="408"/>
    </row>
    <row r="41" spans="1:14" s="104" customFormat="1" ht="19.5" customHeight="1">
      <c r="A41" s="124" t="s">
        <v>714</v>
      </c>
      <c r="B41" s="692">
        <v>0</v>
      </c>
      <c r="C41" s="693">
        <v>0</v>
      </c>
      <c r="D41" s="693">
        <v>0</v>
      </c>
      <c r="E41" s="693">
        <v>0</v>
      </c>
      <c r="F41" s="693">
        <v>0</v>
      </c>
      <c r="G41" s="693">
        <v>0</v>
      </c>
      <c r="H41" s="693">
        <v>2.5993188129</v>
      </c>
      <c r="I41" s="693">
        <v>0</v>
      </c>
      <c r="J41" s="693">
        <v>0</v>
      </c>
      <c r="K41" s="693">
        <v>2.4970652450999999</v>
      </c>
      <c r="L41" s="408"/>
      <c r="M41" s="408"/>
      <c r="N41" s="408"/>
    </row>
    <row r="42" spans="1:14" s="104" customFormat="1" ht="19.5" customHeight="1">
      <c r="A42" s="124" t="s">
        <v>715</v>
      </c>
      <c r="B42" s="692">
        <v>0</v>
      </c>
      <c r="C42" s="693">
        <v>0</v>
      </c>
      <c r="D42" s="693">
        <v>0</v>
      </c>
      <c r="E42" s="693">
        <v>-0.1091165732</v>
      </c>
      <c r="F42" s="693">
        <v>0</v>
      </c>
      <c r="G42" s="693">
        <v>0</v>
      </c>
      <c r="H42" s="693">
        <v>41.402805382399997</v>
      </c>
      <c r="I42" s="693">
        <v>0.26841789760000001</v>
      </c>
      <c r="J42" s="693">
        <v>0</v>
      </c>
      <c r="K42" s="693">
        <v>19.329151180700002</v>
      </c>
      <c r="L42" s="408"/>
      <c r="M42" s="408"/>
      <c r="N42" s="408"/>
    </row>
    <row r="43" spans="1:14" s="104" customFormat="1" ht="13.2">
      <c r="A43" s="124" t="s">
        <v>716</v>
      </c>
      <c r="B43" s="692">
        <v>2.7068759999999997E-4</v>
      </c>
      <c r="C43" s="693">
        <v>0</v>
      </c>
      <c r="D43" s="693">
        <v>2.7068759999999997E-4</v>
      </c>
      <c r="E43" s="693">
        <v>2.7068759999999997E-4</v>
      </c>
      <c r="F43" s="693">
        <v>0</v>
      </c>
      <c r="G43" s="693">
        <v>0</v>
      </c>
      <c r="H43" s="693">
        <v>7.4152678634999996</v>
      </c>
      <c r="I43" s="693">
        <v>-0.34701221489999995</v>
      </c>
      <c r="J43" s="693">
        <v>0</v>
      </c>
      <c r="K43" s="693">
        <v>0</v>
      </c>
      <c r="L43" s="408"/>
      <c r="M43" s="408"/>
      <c r="N43" s="408"/>
    </row>
    <row r="44" spans="1:14" s="104" customFormat="1" ht="13.2">
      <c r="A44" s="124" t="s">
        <v>717</v>
      </c>
      <c r="B44" s="692">
        <v>8067.3414838571998</v>
      </c>
      <c r="C44" s="693">
        <v>2772.6442000000002</v>
      </c>
      <c r="D44" s="693">
        <v>10839.9856838572</v>
      </c>
      <c r="E44" s="693">
        <v>-1757.5639241075</v>
      </c>
      <c r="F44" s="693">
        <v>349.28694000000002</v>
      </c>
      <c r="G44" s="693">
        <v>229.501959</v>
      </c>
      <c r="H44" s="693">
        <v>44075.331833195902</v>
      </c>
      <c r="I44" s="693">
        <v>17270.692541790799</v>
      </c>
      <c r="J44" s="693">
        <v>8098</v>
      </c>
      <c r="K44" s="693">
        <v>13094.368923723197</v>
      </c>
    </row>
    <row r="45" spans="1:14" s="104" customFormat="1" ht="13.2">
      <c r="A45" s="124" t="s">
        <v>718</v>
      </c>
      <c r="B45" s="692">
        <v>523.25294684703408</v>
      </c>
      <c r="C45" s="693">
        <v>103.0020641286</v>
      </c>
      <c r="D45" s="693">
        <v>626.25501097563404</v>
      </c>
      <c r="E45" s="693">
        <v>11.420865128960029</v>
      </c>
      <c r="F45" s="693">
        <v>67.076570000000004</v>
      </c>
      <c r="G45" s="693">
        <v>38.919582549000005</v>
      </c>
      <c r="H45" s="693">
        <v>3549.9856460794481</v>
      </c>
      <c r="I45" s="693">
        <v>1114.58906533253</v>
      </c>
      <c r="J45" s="693">
        <v>1151</v>
      </c>
      <c r="K45" s="693">
        <v>2890.7822316885895</v>
      </c>
    </row>
    <row r="46" spans="1:14" s="104" customFormat="1" ht="13.2">
      <c r="A46" s="124" t="s">
        <v>719</v>
      </c>
      <c r="B46" s="692">
        <v>4.2603051999999999E-3</v>
      </c>
      <c r="C46" s="693">
        <v>9.4619669834</v>
      </c>
      <c r="D46" s="693">
        <v>9.4662272886000007</v>
      </c>
      <c r="E46" s="693">
        <v>0.35473469880000003</v>
      </c>
      <c r="F46" s="693">
        <v>0</v>
      </c>
      <c r="G46" s="693">
        <v>6.3113482800000009E-2</v>
      </c>
      <c r="H46" s="693">
        <v>0.62031223820000003</v>
      </c>
      <c r="I46" s="693">
        <v>1.3947327428</v>
      </c>
      <c r="J46" s="693">
        <v>15</v>
      </c>
      <c r="K46" s="693">
        <v>1.0810973232000001</v>
      </c>
    </row>
    <row r="47" spans="1:14" s="104" customFormat="1" ht="13.2">
      <c r="A47" s="124" t="s">
        <v>720</v>
      </c>
      <c r="B47" s="692">
        <v>0</v>
      </c>
      <c r="C47" s="693">
        <v>0</v>
      </c>
      <c r="D47" s="693">
        <v>0</v>
      </c>
      <c r="E47" s="693">
        <v>0</v>
      </c>
      <c r="F47" s="693">
        <v>0</v>
      </c>
      <c r="G47" s="693">
        <v>0</v>
      </c>
      <c r="H47" s="693">
        <v>1.2185E-2</v>
      </c>
      <c r="I47" s="693">
        <v>0</v>
      </c>
      <c r="J47" s="693">
        <v>0</v>
      </c>
      <c r="K47" s="693">
        <v>0</v>
      </c>
    </row>
    <row r="48" spans="1:14" s="104" customFormat="1" ht="25.95" customHeight="1">
      <c r="A48" s="124" t="s">
        <v>721</v>
      </c>
      <c r="B48" s="692">
        <v>0</v>
      </c>
      <c r="C48" s="693">
        <v>0</v>
      </c>
      <c r="D48" s="693">
        <v>0</v>
      </c>
      <c r="E48" s="693">
        <v>-3.1541890000000001</v>
      </c>
      <c r="F48" s="693">
        <v>3.7309999999999999E-3</v>
      </c>
      <c r="G48" s="693">
        <v>0</v>
      </c>
      <c r="H48" s="693">
        <v>0</v>
      </c>
      <c r="I48" s="693">
        <v>-43.323394999999998</v>
      </c>
      <c r="J48" s="693">
        <v>11</v>
      </c>
      <c r="K48" s="693">
        <v>0.113263</v>
      </c>
    </row>
    <row r="49" spans="1:11" s="104" customFormat="1" ht="13.2">
      <c r="A49" s="124" t="s">
        <v>722</v>
      </c>
      <c r="B49" s="692">
        <v>0</v>
      </c>
      <c r="C49" s="693">
        <v>2.0411966866300002</v>
      </c>
      <c r="D49" s="693">
        <v>2.0411966866300002</v>
      </c>
      <c r="E49" s="693">
        <v>0.13134563774999999</v>
      </c>
      <c r="F49" s="693">
        <v>4.9601269000000003E-2</v>
      </c>
      <c r="G49" s="693">
        <v>4.9877527999999997E-2</v>
      </c>
      <c r="H49" s="693">
        <v>0.19472</v>
      </c>
      <c r="I49" s="693">
        <v>0.22711148944999998</v>
      </c>
      <c r="J49" s="693">
        <v>1</v>
      </c>
      <c r="K49" s="693">
        <v>0</v>
      </c>
    </row>
    <row r="50" spans="1:11" s="104" customFormat="1" ht="14.7" customHeight="1">
      <c r="A50" s="124" t="s">
        <v>723</v>
      </c>
      <c r="B50" s="692">
        <v>5.9381337324600008</v>
      </c>
      <c r="C50" s="693">
        <v>0</v>
      </c>
      <c r="D50" s="693">
        <v>5.9381337324600008</v>
      </c>
      <c r="E50" s="693">
        <v>2.0895867736200002</v>
      </c>
      <c r="F50" s="693">
        <v>0</v>
      </c>
      <c r="G50" s="693">
        <v>2.8558877579999999E-2</v>
      </c>
      <c r="H50" s="693">
        <v>307.5740351038512</v>
      </c>
      <c r="I50" s="693">
        <v>-207.20141431412398</v>
      </c>
      <c r="J50" s="693">
        <v>8</v>
      </c>
      <c r="K50" s="693">
        <v>49.126036914635755</v>
      </c>
    </row>
    <row r="51" spans="1:11" s="104" customFormat="1" ht="14.7" customHeight="1">
      <c r="A51" s="124" t="s">
        <v>724</v>
      </c>
      <c r="B51" s="692">
        <v>0</v>
      </c>
      <c r="C51" s="693">
        <v>0</v>
      </c>
      <c r="D51" s="693">
        <v>0</v>
      </c>
      <c r="E51" s="693">
        <v>-1.9177959668000004E-2</v>
      </c>
      <c r="F51" s="693">
        <v>0</v>
      </c>
      <c r="G51" s="693">
        <v>0</v>
      </c>
      <c r="H51" s="693">
        <v>1.3456437673070003</v>
      </c>
      <c r="I51" s="693">
        <v>-1.314334049567</v>
      </c>
      <c r="J51" s="693">
        <v>0</v>
      </c>
      <c r="K51" s="693">
        <v>0</v>
      </c>
    </row>
    <row r="52" spans="1:11" s="104" customFormat="1" ht="14.7" customHeight="1">
      <c r="A52" s="124" t="s">
        <v>725</v>
      </c>
      <c r="B52" s="692">
        <v>0</v>
      </c>
      <c r="C52" s="693">
        <v>0</v>
      </c>
      <c r="D52" s="693">
        <v>0</v>
      </c>
      <c r="E52" s="693">
        <v>-7.2725999999999999E-2</v>
      </c>
      <c r="F52" s="693">
        <v>0</v>
      </c>
      <c r="G52" s="693">
        <v>0</v>
      </c>
      <c r="H52" s="693">
        <v>0</v>
      </c>
      <c r="I52" s="693">
        <v>-20.308394</v>
      </c>
      <c r="J52" s="693">
        <v>1</v>
      </c>
      <c r="K52" s="693">
        <v>0</v>
      </c>
    </row>
    <row r="53" spans="1:11" s="104" customFormat="1" ht="27.45" customHeight="1">
      <c r="A53" s="124" t="s">
        <v>726</v>
      </c>
      <c r="B53" s="692">
        <v>0</v>
      </c>
      <c r="C53" s="693">
        <v>0</v>
      </c>
      <c r="D53" s="693">
        <v>0</v>
      </c>
      <c r="E53" s="693">
        <v>0</v>
      </c>
      <c r="F53" s="693">
        <v>0</v>
      </c>
      <c r="G53" s="693">
        <v>0</v>
      </c>
      <c r="H53" s="693">
        <v>3.6934261500000001</v>
      </c>
      <c r="I53" s="693">
        <v>-4.0443527199</v>
      </c>
      <c r="J53" s="693">
        <v>0</v>
      </c>
      <c r="K53" s="693">
        <v>0</v>
      </c>
    </row>
    <row r="54" spans="1:11" s="104" customFormat="1" ht="25.95" customHeight="1">
      <c r="A54" s="124" t="s">
        <v>727</v>
      </c>
      <c r="B54" s="692">
        <v>887.31691129879994</v>
      </c>
      <c r="C54" s="693">
        <v>0</v>
      </c>
      <c r="D54" s="693">
        <v>887.31691129879994</v>
      </c>
      <c r="E54" s="693">
        <v>480.75317060222</v>
      </c>
      <c r="F54" s="693">
        <v>157.42916199999999</v>
      </c>
      <c r="G54" s="693">
        <v>172.57211448210001</v>
      </c>
      <c r="H54" s="693">
        <v>715.5798884446599</v>
      </c>
      <c r="I54" s="693">
        <v>780.12075263810004</v>
      </c>
      <c r="J54" s="693">
        <v>649</v>
      </c>
      <c r="K54" s="693">
        <v>1684.7746090851197</v>
      </c>
    </row>
    <row r="55" spans="1:11" s="104" customFormat="1" ht="18.45" customHeight="1">
      <c r="A55" s="124" t="s">
        <v>728</v>
      </c>
      <c r="B55" s="692">
        <v>7.1831858670000006</v>
      </c>
      <c r="C55" s="693">
        <v>0</v>
      </c>
      <c r="D55" s="693">
        <v>7.1831858670000006</v>
      </c>
      <c r="E55" s="693">
        <v>-1.1849990256</v>
      </c>
      <c r="F55" s="693">
        <v>0</v>
      </c>
      <c r="G55" s="693">
        <v>0</v>
      </c>
      <c r="H55" s="693">
        <v>52.923226739947197</v>
      </c>
      <c r="I55" s="693">
        <v>-3.8506854665682004</v>
      </c>
      <c r="J55" s="693">
        <v>18</v>
      </c>
      <c r="K55" s="693">
        <v>26.004527991</v>
      </c>
    </row>
    <row r="56" spans="1:11" s="104" customFormat="1" ht="14.7" customHeight="1">
      <c r="A56" s="124" t="s">
        <v>729</v>
      </c>
      <c r="B56" s="692">
        <v>2451.2379060725998</v>
      </c>
      <c r="C56" s="693">
        <v>512.71733129100005</v>
      </c>
      <c r="D56" s="693">
        <v>2963.9552373635997</v>
      </c>
      <c r="E56" s="693">
        <v>570.88971004140001</v>
      </c>
      <c r="F56" s="693">
        <v>30.252281</v>
      </c>
      <c r="G56" s="693">
        <v>87.362878388400006</v>
      </c>
      <c r="H56" s="693">
        <v>1273.6054993769999</v>
      </c>
      <c r="I56" s="693">
        <v>788.09462182589994</v>
      </c>
      <c r="J56" s="693">
        <v>604</v>
      </c>
      <c r="K56" s="693">
        <v>1591.4074425020999</v>
      </c>
    </row>
    <row r="57" spans="1:11" s="104" customFormat="1" ht="14.7" customHeight="1">
      <c r="A57" s="18" t="s">
        <v>9</v>
      </c>
      <c r="B57" s="694">
        <v>11960.505730941093</v>
      </c>
      <c r="C57" s="695">
        <v>3419.6395528051303</v>
      </c>
      <c r="D57" s="695">
        <v>15380.145283746222</v>
      </c>
      <c r="E57" s="695">
        <v>-672.20226749851815</v>
      </c>
      <c r="F57" s="695">
        <v>604.58811126900002</v>
      </c>
      <c r="G57" s="695">
        <v>528.90824236688002</v>
      </c>
      <c r="H57" s="695">
        <v>50271.670612164315</v>
      </c>
      <c r="I57" s="695">
        <v>19659.977865899215</v>
      </c>
      <c r="J57" s="695">
        <v>10570</v>
      </c>
      <c r="K57" s="695">
        <v>19378.512637838445</v>
      </c>
    </row>
    <row r="58" spans="1:11" s="104" customFormat="1" ht="33" customHeight="1">
      <c r="A58" s="1103" t="s">
        <v>764</v>
      </c>
      <c r="B58" s="1103"/>
      <c r="C58" s="1103"/>
      <c r="D58" s="1103"/>
      <c r="E58" s="1103"/>
      <c r="F58" s="1103"/>
      <c r="G58" s="1103"/>
      <c r="H58" s="1103"/>
      <c r="I58" s="1103"/>
      <c r="J58" s="1103"/>
      <c r="K58" s="1103"/>
    </row>
    <row r="59" spans="1:11" s="104" customFormat="1" ht="14.7" customHeight="1">
      <c r="A59" s="1103" t="s">
        <v>765</v>
      </c>
      <c r="B59" s="1103"/>
      <c r="C59" s="1103"/>
      <c r="D59" s="1103"/>
      <c r="E59" s="1103"/>
      <c r="F59" s="1103"/>
      <c r="G59" s="1103"/>
      <c r="H59" s="1103"/>
      <c r="I59" s="1103"/>
      <c r="J59" s="1103"/>
      <c r="K59" s="1103"/>
    </row>
    <row r="60" spans="1:11" s="104" customFormat="1" ht="13.2">
      <c r="A60" s="1103" t="s">
        <v>766</v>
      </c>
      <c r="B60" s="1103"/>
      <c r="C60" s="1103"/>
      <c r="D60" s="1103"/>
      <c r="E60" s="1103"/>
      <c r="F60" s="1103"/>
      <c r="G60" s="1103"/>
      <c r="H60" s="1103"/>
      <c r="I60" s="1103"/>
      <c r="J60" s="1103"/>
      <c r="K60" s="1103"/>
    </row>
    <row r="61" spans="1:11" s="104" customFormat="1" ht="33.6" customHeight="1">
      <c r="A61" s="1103" t="s">
        <v>767</v>
      </c>
      <c r="B61" s="1103"/>
      <c r="C61" s="1103"/>
      <c r="D61" s="1103"/>
      <c r="E61" s="1103"/>
      <c r="F61" s="1103"/>
      <c r="G61" s="1103"/>
      <c r="H61" s="1103"/>
      <c r="I61" s="1103"/>
      <c r="J61" s="1103"/>
      <c r="K61" s="1103"/>
    </row>
    <row r="62" spans="1:11" s="104" customFormat="1" ht="22.95" customHeight="1">
      <c r="A62" s="1103" t="s">
        <v>768</v>
      </c>
      <c r="B62" s="1103"/>
      <c r="C62" s="1103"/>
      <c r="D62" s="1103"/>
      <c r="E62" s="1103"/>
      <c r="F62" s="1103"/>
      <c r="G62" s="1103"/>
      <c r="H62" s="1103"/>
      <c r="I62" s="1103"/>
      <c r="J62" s="1103"/>
      <c r="K62" s="1103"/>
    </row>
    <row r="63" spans="1:11" s="104" customFormat="1" ht="23.55" customHeight="1">
      <c r="A63" s="1103" t="s">
        <v>769</v>
      </c>
      <c r="B63" s="1103"/>
      <c r="C63" s="1103"/>
      <c r="D63" s="1103"/>
      <c r="E63" s="1103"/>
      <c r="F63" s="1103"/>
      <c r="G63" s="1103"/>
      <c r="H63" s="1103"/>
      <c r="I63" s="1103"/>
      <c r="J63" s="1103"/>
      <c r="K63" s="1103"/>
    </row>
    <row r="64" spans="1:11" s="104" customFormat="1" ht="22.2" customHeight="1">
      <c r="A64" s="1103" t="s">
        <v>770</v>
      </c>
      <c r="B64" s="1103"/>
      <c r="C64" s="1103"/>
      <c r="D64" s="1103"/>
      <c r="E64" s="1103"/>
      <c r="F64" s="1103"/>
      <c r="G64" s="1103"/>
      <c r="H64" s="1103"/>
      <c r="I64" s="1103"/>
      <c r="J64" s="1103"/>
      <c r="K64" s="1103"/>
    </row>
    <row r="65" spans="1:11" s="104" customFormat="1" ht="21" customHeight="1">
      <c r="A65" s="1103" t="s">
        <v>771</v>
      </c>
      <c r="B65" s="1103"/>
      <c r="C65" s="1103"/>
      <c r="D65" s="1103"/>
      <c r="E65" s="1103"/>
      <c r="F65" s="1103"/>
      <c r="G65" s="1103"/>
      <c r="H65" s="1103"/>
      <c r="I65" s="1103"/>
      <c r="J65" s="1103"/>
      <c r="K65" s="1103"/>
    </row>
    <row r="66" spans="1:11" s="104" customFormat="1" ht="13.2">
      <c r="A66" s="1103" t="s">
        <v>813</v>
      </c>
      <c r="B66" s="1103"/>
      <c r="C66" s="1103"/>
      <c r="D66" s="1103"/>
      <c r="E66" s="1103"/>
      <c r="F66" s="1103"/>
      <c r="G66" s="1103"/>
      <c r="H66" s="1103"/>
      <c r="I66" s="1103"/>
      <c r="J66" s="1103"/>
      <c r="K66" s="1103"/>
    </row>
    <row r="67" spans="1:11" s="104" customFormat="1" ht="13.2">
      <c r="B67" s="406"/>
    </row>
    <row r="68" spans="1:11" s="104" customFormat="1" ht="13.2">
      <c r="A68" s="1012" t="s">
        <v>743</v>
      </c>
      <c r="B68" s="1012"/>
      <c r="C68" s="1012"/>
      <c r="D68" s="1012"/>
      <c r="E68" s="1012"/>
      <c r="F68" s="1012"/>
      <c r="G68" s="1012"/>
      <c r="H68" s="1012"/>
      <c r="I68" s="1012"/>
    </row>
    <row r="69" spans="1:11" s="104" customFormat="1" ht="13.2">
      <c r="A69" s="1089" t="s">
        <v>1104</v>
      </c>
      <c r="B69" s="1089"/>
      <c r="C69" s="1089"/>
      <c r="D69" s="1089"/>
      <c r="E69" s="1089"/>
      <c r="F69" s="1089"/>
      <c r="G69" s="1089"/>
      <c r="H69" s="1089"/>
      <c r="I69" s="1089"/>
    </row>
    <row r="70" spans="1:11" s="104" customFormat="1" ht="13.2">
      <c r="A70" s="1090"/>
      <c r="B70" s="1090"/>
      <c r="C70" s="419" t="s">
        <v>11</v>
      </c>
      <c r="D70" s="419" t="s">
        <v>13</v>
      </c>
      <c r="E70" s="419" t="s">
        <v>12</v>
      </c>
      <c r="F70" s="419" t="s">
        <v>37</v>
      </c>
      <c r="G70" s="419" t="s">
        <v>557</v>
      </c>
      <c r="H70" s="419" t="s">
        <v>10</v>
      </c>
      <c r="I70" s="419" t="s">
        <v>9</v>
      </c>
    </row>
    <row r="71" spans="1:11" s="104" customFormat="1" ht="13.2">
      <c r="A71" s="1091" t="s">
        <v>730</v>
      </c>
      <c r="B71" s="1091"/>
      <c r="C71" s="703">
        <v>-463</v>
      </c>
      <c r="D71" s="703">
        <v>115</v>
      </c>
      <c r="E71" s="703">
        <v>-75</v>
      </c>
      <c r="F71" s="703">
        <v>107</v>
      </c>
      <c r="G71" s="703">
        <v>6</v>
      </c>
      <c r="H71" s="703">
        <v>8</v>
      </c>
      <c r="I71" s="708">
        <f>SUM(C71:H71)</f>
        <v>-302</v>
      </c>
    </row>
    <row r="72" spans="1:11" s="104" customFormat="1" ht="13.2">
      <c r="A72" s="705" t="s">
        <v>731</v>
      </c>
      <c r="B72" s="706"/>
      <c r="C72" s="706"/>
      <c r="D72" s="706"/>
      <c r="E72" s="706"/>
      <c r="F72" s="706"/>
      <c r="G72" s="706"/>
      <c r="H72" s="706"/>
      <c r="I72" s="702"/>
    </row>
    <row r="73" spans="1:11" s="104" customFormat="1" ht="13.2">
      <c r="A73" s="1092" t="s">
        <v>732</v>
      </c>
      <c r="B73" s="1092"/>
      <c r="C73" s="704">
        <v>48</v>
      </c>
      <c r="D73" s="704">
        <v>18</v>
      </c>
      <c r="E73" s="704">
        <v>7</v>
      </c>
      <c r="F73" s="704">
        <v>33</v>
      </c>
      <c r="G73" s="704">
        <v>0</v>
      </c>
      <c r="H73" s="704">
        <v>0</v>
      </c>
      <c r="I73" s="707">
        <f>SUM(C73:H73)</f>
        <v>106</v>
      </c>
    </row>
    <row r="74" spans="1:11" s="104" customFormat="1" ht="13.2">
      <c r="A74" s="1093" t="s">
        <v>733</v>
      </c>
      <c r="B74" s="1093"/>
      <c r="C74" s="420">
        <v>0</v>
      </c>
      <c r="D74" s="420">
        <v>-68</v>
      </c>
      <c r="E74" s="420">
        <v>0</v>
      </c>
      <c r="F74" s="420">
        <v>0</v>
      </c>
      <c r="G74" s="420">
        <v>0</v>
      </c>
      <c r="H74" s="420">
        <v>0</v>
      </c>
      <c r="I74" s="707">
        <f t="shared" ref="I74:I83" si="1">SUM(C74:H74)</f>
        <v>-68</v>
      </c>
    </row>
    <row r="75" spans="1:11" s="104" customFormat="1" ht="13.2">
      <c r="A75" s="1093" t="s">
        <v>734</v>
      </c>
      <c r="B75" s="1093"/>
      <c r="C75" s="420">
        <v>24</v>
      </c>
      <c r="D75" s="420">
        <v>2</v>
      </c>
      <c r="E75" s="420">
        <v>-13</v>
      </c>
      <c r="F75" s="420">
        <v>22</v>
      </c>
      <c r="G75" s="420">
        <v>0</v>
      </c>
      <c r="H75" s="420">
        <v>-7</v>
      </c>
      <c r="I75" s="707">
        <f t="shared" si="1"/>
        <v>28</v>
      </c>
    </row>
    <row r="76" spans="1:11" s="104" customFormat="1" ht="30" customHeight="1">
      <c r="A76" s="1093" t="s">
        <v>735</v>
      </c>
      <c r="B76" s="1093"/>
      <c r="C76" s="420">
        <v>0</v>
      </c>
      <c r="D76" s="420">
        <v>0</v>
      </c>
      <c r="E76" s="420">
        <v>0</v>
      </c>
      <c r="F76" s="420">
        <v>0</v>
      </c>
      <c r="G76" s="420">
        <v>0</v>
      </c>
      <c r="H76" s="420">
        <v>0</v>
      </c>
      <c r="I76" s="707">
        <f t="shared" si="1"/>
        <v>0</v>
      </c>
    </row>
    <row r="77" spans="1:11" s="104" customFormat="1" ht="26.55" customHeight="1">
      <c r="A77" s="1093" t="s">
        <v>736</v>
      </c>
      <c r="B77" s="1093"/>
      <c r="C77" s="420">
        <v>0</v>
      </c>
      <c r="D77" s="420">
        <v>0</v>
      </c>
      <c r="E77" s="420">
        <v>0</v>
      </c>
      <c r="F77" s="420">
        <v>0</v>
      </c>
      <c r="G77" s="420">
        <v>0</v>
      </c>
      <c r="H77" s="420">
        <v>5</v>
      </c>
      <c r="I77" s="707">
        <f t="shared" si="1"/>
        <v>5</v>
      </c>
    </row>
    <row r="78" spans="1:11" s="104" customFormat="1" ht="13.2">
      <c r="A78" s="1093" t="s">
        <v>737</v>
      </c>
      <c r="B78" s="1093"/>
      <c r="C78" s="420">
        <v>-5</v>
      </c>
      <c r="D78" s="420">
        <v>0</v>
      </c>
      <c r="E78" s="420">
        <v>8</v>
      </c>
      <c r="F78" s="420">
        <v>0</v>
      </c>
      <c r="G78" s="420">
        <v>0</v>
      </c>
      <c r="H78" s="420">
        <v>0</v>
      </c>
      <c r="I78" s="707">
        <f t="shared" si="1"/>
        <v>3</v>
      </c>
    </row>
    <row r="79" spans="1:11" s="104" customFormat="1" ht="13.2">
      <c r="A79" s="1093" t="s">
        <v>738</v>
      </c>
      <c r="B79" s="1093"/>
      <c r="C79" s="420">
        <v>33</v>
      </c>
      <c r="D79" s="420">
        <v>0</v>
      </c>
      <c r="E79" s="420">
        <v>0</v>
      </c>
      <c r="F79" s="420">
        <v>0</v>
      </c>
      <c r="G79" s="420">
        <v>0</v>
      </c>
      <c r="H79" s="420">
        <v>7</v>
      </c>
      <c r="I79" s="707">
        <f t="shared" si="1"/>
        <v>40</v>
      </c>
    </row>
    <row r="80" spans="1:11" s="104" customFormat="1" ht="13.2">
      <c r="A80" s="1093" t="s">
        <v>739</v>
      </c>
      <c r="B80" s="1093"/>
      <c r="C80" s="420">
        <v>2</v>
      </c>
      <c r="D80" s="420">
        <v>-6</v>
      </c>
      <c r="E80" s="420">
        <v>-1</v>
      </c>
      <c r="F80" s="420">
        <v>14</v>
      </c>
      <c r="G80" s="420">
        <v>-6</v>
      </c>
      <c r="H80" s="420">
        <v>-2</v>
      </c>
      <c r="I80" s="707">
        <f t="shared" si="1"/>
        <v>1</v>
      </c>
    </row>
    <row r="81" spans="1:9" s="104" customFormat="1" ht="13.2">
      <c r="A81" s="1093" t="s">
        <v>740</v>
      </c>
      <c r="B81" s="1093"/>
      <c r="C81" s="420">
        <v>-8</v>
      </c>
      <c r="D81" s="420">
        <v>-2</v>
      </c>
      <c r="E81" s="420">
        <v>9</v>
      </c>
      <c r="F81" s="420">
        <v>-3</v>
      </c>
      <c r="G81" s="420">
        <v>0</v>
      </c>
      <c r="H81" s="420">
        <v>0</v>
      </c>
      <c r="I81" s="707">
        <f t="shared" si="1"/>
        <v>-4</v>
      </c>
    </row>
    <row r="82" spans="1:9" s="104" customFormat="1" ht="13.2">
      <c r="A82" s="1101" t="s">
        <v>10</v>
      </c>
      <c r="B82" s="1102"/>
      <c r="C82" s="420">
        <v>-3</v>
      </c>
      <c r="D82" s="420">
        <v>0</v>
      </c>
      <c r="E82" s="420">
        <v>5</v>
      </c>
      <c r="F82" s="420">
        <v>-3</v>
      </c>
      <c r="G82" s="420">
        <v>0</v>
      </c>
      <c r="H82" s="420">
        <v>0</v>
      </c>
      <c r="I82" s="707">
        <f t="shared" si="1"/>
        <v>-1</v>
      </c>
    </row>
    <row r="83" spans="1:9" s="104" customFormat="1" ht="13.2">
      <c r="A83" s="1099" t="s">
        <v>755</v>
      </c>
      <c r="B83" s="1100"/>
      <c r="C83" s="420">
        <f>SUM(C71:C82)</f>
        <v>-372</v>
      </c>
      <c r="D83" s="420">
        <f t="shared" ref="D83:H83" si="2">SUM(D71:D82)</f>
        <v>59</v>
      </c>
      <c r="E83" s="420">
        <f t="shared" si="2"/>
        <v>-60</v>
      </c>
      <c r="F83" s="420">
        <f t="shared" si="2"/>
        <v>170</v>
      </c>
      <c r="G83" s="420">
        <f t="shared" si="2"/>
        <v>0</v>
      </c>
      <c r="H83" s="420">
        <f t="shared" si="2"/>
        <v>11</v>
      </c>
      <c r="I83" s="707">
        <f t="shared" si="1"/>
        <v>-192</v>
      </c>
    </row>
    <row r="84" spans="1:9" s="104" customFormat="1" ht="13.2">
      <c r="A84" s="1099" t="s">
        <v>741</v>
      </c>
      <c r="B84" s="1100"/>
      <c r="C84" s="421">
        <f>C83</f>
        <v>-372</v>
      </c>
      <c r="D84" s="421">
        <f>D83</f>
        <v>59</v>
      </c>
      <c r="E84" s="421">
        <f>E83</f>
        <v>-60</v>
      </c>
      <c r="F84" s="421">
        <f t="shared" ref="F84:H84" si="3">F83</f>
        <v>170</v>
      </c>
      <c r="G84" s="421">
        <f t="shared" si="3"/>
        <v>0</v>
      </c>
      <c r="H84" s="421">
        <f t="shared" si="3"/>
        <v>11</v>
      </c>
      <c r="I84" s="707">
        <f>I83</f>
        <v>-192</v>
      </c>
    </row>
    <row r="85" spans="1:9" s="104" customFormat="1" ht="13.2">
      <c r="B85" s="406"/>
    </row>
    <row r="86" spans="1:9" s="104" customFormat="1" ht="12.6" customHeight="1">
      <c r="A86" s="1012" t="s">
        <v>743</v>
      </c>
      <c r="B86" s="1012"/>
      <c r="C86" s="1012"/>
      <c r="D86" s="1012"/>
      <c r="E86" s="1012"/>
      <c r="F86" s="1012"/>
      <c r="G86" s="1012"/>
      <c r="H86" s="1012"/>
      <c r="I86" s="1012"/>
    </row>
    <row r="87" spans="1:9" s="104" customFormat="1" ht="13.2">
      <c r="A87" s="1089" t="s">
        <v>744</v>
      </c>
      <c r="B87" s="1089"/>
      <c r="C87" s="1089"/>
      <c r="D87" s="1089"/>
      <c r="E87" s="1089"/>
      <c r="F87" s="1089"/>
      <c r="G87" s="1089"/>
      <c r="H87" s="1089"/>
      <c r="I87" s="1089"/>
    </row>
    <row r="88" spans="1:9" s="104" customFormat="1" ht="13.2">
      <c r="A88" s="1090"/>
      <c r="B88" s="1090"/>
      <c r="C88" s="419" t="s">
        <v>11</v>
      </c>
      <c r="D88" s="419" t="s">
        <v>13</v>
      </c>
      <c r="E88" s="419" t="s">
        <v>12</v>
      </c>
      <c r="F88" s="419" t="s">
        <v>37</v>
      </c>
      <c r="G88" s="419" t="s">
        <v>557</v>
      </c>
      <c r="H88" s="419" t="s">
        <v>10</v>
      </c>
      <c r="I88" s="419" t="s">
        <v>9</v>
      </c>
    </row>
    <row r="89" spans="1:9" s="104" customFormat="1" ht="13.2">
      <c r="A89" s="1109" t="s">
        <v>730</v>
      </c>
      <c r="B89" s="1109"/>
      <c r="C89" s="420">
        <v>-352</v>
      </c>
      <c r="D89" s="420">
        <v>158</v>
      </c>
      <c r="E89" s="420">
        <v>-53</v>
      </c>
      <c r="F89" s="420">
        <v>116</v>
      </c>
      <c r="G89" s="420">
        <v>4</v>
      </c>
      <c r="H89" s="420">
        <v>1</v>
      </c>
      <c r="I89" s="421">
        <v>-126</v>
      </c>
    </row>
    <row r="90" spans="1:9" s="104" customFormat="1" ht="26.7" customHeight="1">
      <c r="A90" s="1098" t="s">
        <v>731</v>
      </c>
      <c r="B90" s="1098"/>
      <c r="C90" s="1098"/>
      <c r="D90" s="1098"/>
      <c r="E90" s="1098"/>
      <c r="F90" s="1098"/>
      <c r="G90" s="1098"/>
      <c r="H90" s="1098"/>
      <c r="I90" s="1098"/>
    </row>
    <row r="91" spans="1:9" s="104" customFormat="1" ht="13.2">
      <c r="A91" s="1093" t="s">
        <v>732</v>
      </c>
      <c r="B91" s="1093"/>
      <c r="C91" s="420">
        <v>171</v>
      </c>
      <c r="D91" s="420">
        <v>25</v>
      </c>
      <c r="E91" s="420">
        <v>3</v>
      </c>
      <c r="F91" s="420">
        <v>27</v>
      </c>
      <c r="G91" s="420">
        <v>0</v>
      </c>
      <c r="H91" s="420">
        <v>0</v>
      </c>
      <c r="I91" s="421">
        <v>226</v>
      </c>
    </row>
    <row r="92" spans="1:9" s="104" customFormat="1" ht="27.45" customHeight="1">
      <c r="A92" s="1093" t="s">
        <v>733</v>
      </c>
      <c r="B92" s="1093"/>
      <c r="C92" s="420">
        <v>0</v>
      </c>
      <c r="D92" s="420">
        <v>-85</v>
      </c>
      <c r="E92" s="420">
        <v>0</v>
      </c>
      <c r="F92" s="420">
        <v>0</v>
      </c>
      <c r="G92" s="420">
        <v>0</v>
      </c>
      <c r="H92" s="420">
        <v>0</v>
      </c>
      <c r="I92" s="421">
        <v>-85</v>
      </c>
    </row>
    <row r="93" spans="1:9" s="104" customFormat="1" ht="13.2">
      <c r="A93" s="1093" t="s">
        <v>734</v>
      </c>
      <c r="B93" s="1093"/>
      <c r="C93" s="420">
        <v>-3</v>
      </c>
      <c r="D93" s="420">
        <v>0</v>
      </c>
      <c r="E93" s="420">
        <v>-6</v>
      </c>
      <c r="F93" s="420">
        <v>3</v>
      </c>
      <c r="G93" s="420">
        <v>0</v>
      </c>
      <c r="H93" s="420">
        <v>0</v>
      </c>
      <c r="I93" s="421">
        <v>-6</v>
      </c>
    </row>
    <row r="94" spans="1:9" s="104" customFormat="1" ht="13.2">
      <c r="A94" s="1093" t="s">
        <v>735</v>
      </c>
      <c r="B94" s="1093"/>
      <c r="C94" s="420">
        <v>117</v>
      </c>
      <c r="D94" s="420">
        <v>0</v>
      </c>
      <c r="E94" s="420">
        <v>0</v>
      </c>
      <c r="F94" s="420">
        <v>0</v>
      </c>
      <c r="G94" s="420">
        <v>0</v>
      </c>
      <c r="H94" s="420">
        <v>0</v>
      </c>
      <c r="I94" s="421">
        <v>117</v>
      </c>
    </row>
    <row r="95" spans="1:9" s="104" customFormat="1" ht="33" customHeight="1">
      <c r="A95" s="1093" t="s">
        <v>736</v>
      </c>
      <c r="B95" s="1093"/>
      <c r="C95" s="420">
        <v>11</v>
      </c>
      <c r="D95" s="420">
        <v>2</v>
      </c>
      <c r="E95" s="420">
        <v>-11</v>
      </c>
      <c r="F95" s="420">
        <v>0</v>
      </c>
      <c r="G95" s="420">
        <v>0</v>
      </c>
      <c r="H95" s="420">
        <v>-4</v>
      </c>
      <c r="I95" s="421">
        <v>-2</v>
      </c>
    </row>
    <row r="96" spans="1:9" s="104" customFormat="1" ht="49.5" customHeight="1">
      <c r="A96" s="1093" t="s">
        <v>737</v>
      </c>
      <c r="B96" s="1093"/>
      <c r="C96" s="420">
        <v>-39</v>
      </c>
      <c r="D96" s="420">
        <v>0</v>
      </c>
      <c r="E96" s="420">
        <v>0</v>
      </c>
      <c r="F96" s="420">
        <v>0</v>
      </c>
      <c r="G96" s="420">
        <v>0</v>
      </c>
      <c r="H96" s="420">
        <v>0</v>
      </c>
      <c r="I96" s="421">
        <v>-39</v>
      </c>
    </row>
    <row r="97" spans="1:15" s="104" customFormat="1" ht="33.450000000000003" customHeight="1">
      <c r="A97" s="1093" t="s">
        <v>738</v>
      </c>
      <c r="B97" s="1093"/>
      <c r="C97" s="420">
        <v>40</v>
      </c>
      <c r="D97" s="420">
        <v>0</v>
      </c>
      <c r="E97" s="420">
        <v>-1</v>
      </c>
      <c r="F97" s="420">
        <v>0</v>
      </c>
      <c r="G97" s="420">
        <v>0</v>
      </c>
      <c r="H97" s="420">
        <v>0</v>
      </c>
      <c r="I97" s="421">
        <v>39</v>
      </c>
    </row>
    <row r="98" spans="1:15" s="104" customFormat="1" ht="31.95" customHeight="1">
      <c r="A98" s="1093" t="s">
        <v>739</v>
      </c>
      <c r="B98" s="1093"/>
      <c r="C98" s="420">
        <v>1</v>
      </c>
      <c r="D98" s="420">
        <v>-10</v>
      </c>
      <c r="E98" s="420">
        <v>0</v>
      </c>
      <c r="F98" s="420">
        <v>11</v>
      </c>
      <c r="G98" s="420">
        <v>-4</v>
      </c>
      <c r="H98" s="420">
        <v>0</v>
      </c>
      <c r="I98" s="421">
        <v>-2</v>
      </c>
    </row>
    <row r="99" spans="1:15" s="104" customFormat="1" ht="17.7" customHeight="1">
      <c r="A99" s="1093" t="s">
        <v>740</v>
      </c>
      <c r="B99" s="1093"/>
      <c r="C99" s="420">
        <v>26</v>
      </c>
      <c r="D99" s="420">
        <v>-14</v>
      </c>
      <c r="E99" s="420">
        <v>-13</v>
      </c>
      <c r="F99" s="420">
        <v>3</v>
      </c>
      <c r="G99" s="420">
        <v>0</v>
      </c>
      <c r="H99" s="420">
        <v>0</v>
      </c>
      <c r="I99" s="421">
        <v>2</v>
      </c>
    </row>
    <row r="100" spans="1:15" s="104" customFormat="1" ht="13.2">
      <c r="A100" s="1101" t="s">
        <v>10</v>
      </c>
      <c r="B100" s="1102"/>
      <c r="C100" s="420">
        <v>-8</v>
      </c>
      <c r="D100" s="420">
        <v>3</v>
      </c>
      <c r="E100" s="420">
        <v>1</v>
      </c>
      <c r="F100" s="420">
        <v>-4</v>
      </c>
      <c r="G100" s="420">
        <v>0</v>
      </c>
      <c r="H100" s="420">
        <v>4</v>
      </c>
      <c r="I100" s="421">
        <v>-4</v>
      </c>
    </row>
    <row r="101" spans="1:15" s="104" customFormat="1" ht="13.2">
      <c r="A101" s="1099" t="s">
        <v>755</v>
      </c>
      <c r="B101" s="1100"/>
      <c r="C101" s="420">
        <v>-36</v>
      </c>
      <c r="D101" s="420">
        <v>79</v>
      </c>
      <c r="E101" s="420">
        <v>-80</v>
      </c>
      <c r="F101" s="420">
        <v>156</v>
      </c>
      <c r="G101" s="420">
        <v>0</v>
      </c>
      <c r="H101" s="420">
        <v>1</v>
      </c>
      <c r="I101" s="421">
        <v>120</v>
      </c>
    </row>
    <row r="102" spans="1:15" s="104" customFormat="1" ht="14.7" customHeight="1">
      <c r="A102" s="1099" t="s">
        <v>741</v>
      </c>
      <c r="B102" s="1100"/>
      <c r="C102" s="421">
        <v>-36</v>
      </c>
      <c r="D102" s="421">
        <v>79</v>
      </c>
      <c r="E102" s="421">
        <v>-80</v>
      </c>
      <c r="F102" s="421">
        <v>156</v>
      </c>
      <c r="G102" s="421">
        <v>0</v>
      </c>
      <c r="H102" s="421">
        <v>1</v>
      </c>
      <c r="I102" s="421">
        <v>120</v>
      </c>
      <c r="O102" s="409"/>
    </row>
    <row r="103" spans="1:15" s="410" customFormat="1" ht="13.2">
      <c r="A103" s="104"/>
      <c r="B103" s="406"/>
      <c r="C103" s="104"/>
      <c r="D103" s="104"/>
      <c r="E103" s="104"/>
      <c r="F103" s="104"/>
      <c r="G103" s="104"/>
      <c r="H103" s="104"/>
      <c r="I103" s="104"/>
      <c r="J103" s="104"/>
      <c r="K103" s="104"/>
      <c r="O103" s="409"/>
    </row>
    <row r="104" spans="1:15" s="410" customFormat="1" ht="13.2">
      <c r="A104" s="422" t="s">
        <v>745</v>
      </c>
      <c r="B104" s="422"/>
      <c r="C104" s="422"/>
      <c r="D104" s="422"/>
      <c r="E104" s="422"/>
      <c r="F104" s="422"/>
      <c r="G104" s="104"/>
      <c r="H104" s="104"/>
      <c r="I104" s="104"/>
      <c r="J104" s="104"/>
      <c r="K104" s="104"/>
      <c r="O104" s="409"/>
    </row>
    <row r="105" spans="1:15" s="410" customFormat="1" ht="13.2">
      <c r="A105" s="1089" t="s">
        <v>1100</v>
      </c>
      <c r="B105" s="1089"/>
      <c r="C105" s="1089"/>
      <c r="D105" s="1089"/>
      <c r="E105" s="1089"/>
      <c r="F105" s="1089"/>
      <c r="G105" s="104"/>
      <c r="H105" s="104"/>
      <c r="I105" s="104"/>
      <c r="J105" s="104"/>
      <c r="K105" s="104"/>
      <c r="O105" s="409"/>
    </row>
    <row r="106" spans="1:15" s="410" customFormat="1" ht="66">
      <c r="A106" s="1096"/>
      <c r="B106" s="1096"/>
      <c r="C106" s="657" t="s">
        <v>746</v>
      </c>
      <c r="D106" s="657" t="s">
        <v>747</v>
      </c>
      <c r="E106" s="657" t="s">
        <v>748</v>
      </c>
      <c r="F106" s="657" t="s">
        <v>749</v>
      </c>
      <c r="G106" s="104"/>
      <c r="H106" s="104"/>
      <c r="I106" s="104"/>
      <c r="J106" s="104"/>
      <c r="K106" s="104"/>
      <c r="O106" s="409"/>
    </row>
    <row r="107" spans="1:15" s="410" customFormat="1" ht="13.2">
      <c r="A107" s="1097" t="s">
        <v>750</v>
      </c>
      <c r="B107" s="1097"/>
      <c r="C107" s="1097"/>
      <c r="D107" s="1097"/>
      <c r="E107" s="1097"/>
      <c r="F107" s="1097"/>
      <c r="G107" s="104"/>
      <c r="H107" s="104"/>
      <c r="I107" s="104"/>
      <c r="J107" s="104"/>
      <c r="K107" s="104"/>
      <c r="O107" s="409"/>
    </row>
    <row r="108" spans="1:15" s="410" customFormat="1" ht="13.2">
      <c r="A108" s="1094" t="s">
        <v>751</v>
      </c>
      <c r="B108" s="1094"/>
      <c r="C108" s="423">
        <v>9175.904267164311</v>
      </c>
      <c r="D108" s="423">
        <v>-967.37108196336567</v>
      </c>
      <c r="E108" s="423">
        <v>20993.667010083504</v>
      </c>
      <c r="F108" s="423">
        <v>177.57273792359999</v>
      </c>
      <c r="G108" s="104"/>
      <c r="H108" s="104"/>
      <c r="I108" s="104"/>
      <c r="J108" s="104"/>
      <c r="K108" s="104"/>
      <c r="O108" s="409"/>
    </row>
    <row r="109" spans="1:15" s="410" customFormat="1" ht="13.2">
      <c r="A109" s="1094" t="s">
        <v>752</v>
      </c>
      <c r="B109" s="1094"/>
      <c r="C109" s="423">
        <v>8947.7039678515248</v>
      </c>
      <c r="D109" s="423">
        <v>-1136.4669432604589</v>
      </c>
      <c r="E109" s="423">
        <v>35533.895728973461</v>
      </c>
      <c r="F109" s="423">
        <v>232.76538371999999</v>
      </c>
      <c r="G109" s="104"/>
      <c r="H109" s="104"/>
      <c r="I109" s="104"/>
      <c r="J109" s="104"/>
      <c r="K109" s="104"/>
      <c r="O109" s="409"/>
    </row>
    <row r="110" spans="1:15" s="410" customFormat="1" ht="13.2">
      <c r="A110" s="1097" t="s">
        <v>753</v>
      </c>
      <c r="B110" s="1097"/>
      <c r="C110" s="424">
        <f>C108-C109</f>
        <v>228.20029931278623</v>
      </c>
      <c r="D110" s="424">
        <f>D108-D109</f>
        <v>169.09586129709328</v>
      </c>
      <c r="E110" s="424">
        <f>E108-E109</f>
        <v>-14540.228718889957</v>
      </c>
      <c r="F110" s="424">
        <f>F108-F109</f>
        <v>-55.192645796400001</v>
      </c>
      <c r="G110" s="104"/>
      <c r="H110" s="104"/>
      <c r="I110" s="104"/>
      <c r="J110" s="104"/>
      <c r="K110" s="104"/>
      <c r="O110" s="409"/>
    </row>
    <row r="111" spans="1:15" s="410" customFormat="1" ht="13.2" customHeight="1">
      <c r="A111" s="700" t="s">
        <v>814</v>
      </c>
      <c r="B111" s="701"/>
      <c r="C111" s="701"/>
      <c r="D111" s="701"/>
      <c r="E111" s="701"/>
      <c r="F111" s="702"/>
      <c r="G111" s="104"/>
      <c r="H111" s="104"/>
      <c r="I111" s="104"/>
      <c r="J111" s="104"/>
      <c r="K111" s="104"/>
      <c r="O111" s="409"/>
    </row>
    <row r="112" spans="1:15" s="410" customFormat="1" ht="15.6">
      <c r="A112" s="1094" t="s">
        <v>759</v>
      </c>
      <c r="B112" s="1094"/>
      <c r="C112" s="423">
        <v>-107.51828597474572</v>
      </c>
      <c r="D112" s="423">
        <v>-95.285258584279433</v>
      </c>
      <c r="E112" s="423">
        <v>12546.18496485672</v>
      </c>
      <c r="F112" s="423">
        <v>0</v>
      </c>
      <c r="G112" s="104"/>
      <c r="H112" s="104"/>
      <c r="I112" s="104"/>
      <c r="J112" s="104"/>
      <c r="K112" s="104"/>
      <c r="O112" s="409"/>
    </row>
    <row r="113" spans="1:15" s="410" customFormat="1" ht="32.549999999999997" customHeight="1">
      <c r="A113" s="1093" t="s">
        <v>760</v>
      </c>
      <c r="B113" s="1093"/>
      <c r="C113" s="423">
        <v>-26.282737083394668</v>
      </c>
      <c r="D113" s="423">
        <v>-27.628529843097894</v>
      </c>
      <c r="E113" s="423">
        <v>-163.4975690326296</v>
      </c>
      <c r="F113" s="423">
        <v>6.8226436394754808</v>
      </c>
      <c r="G113" s="104"/>
      <c r="H113" s="104"/>
      <c r="I113" s="104"/>
      <c r="J113" s="104"/>
      <c r="K113" s="104"/>
      <c r="O113" s="409"/>
    </row>
    <row r="114" spans="1:15" s="410" customFormat="1" ht="15.6">
      <c r="A114" s="1094" t="s">
        <v>761</v>
      </c>
      <c r="B114" s="1094"/>
      <c r="C114" s="423">
        <v>141.86079791785002</v>
      </c>
      <c r="D114" s="423">
        <v>-135.83797878204228</v>
      </c>
      <c r="E114" s="423">
        <v>1651.1239118091901</v>
      </c>
      <c r="F114" s="423">
        <v>0</v>
      </c>
      <c r="G114" s="104"/>
      <c r="H114" s="104"/>
      <c r="I114" s="104"/>
      <c r="J114" s="104"/>
      <c r="K114" s="104"/>
      <c r="O114" s="409"/>
    </row>
    <row r="115" spans="1:15" s="410" customFormat="1" ht="29.55" customHeight="1">
      <c r="A115" s="1093" t="s">
        <v>762</v>
      </c>
      <c r="B115" s="1093"/>
      <c r="C115" s="423">
        <v>-233.87033202998458</v>
      </c>
      <c r="D115" s="423">
        <v>92.706123436613709</v>
      </c>
      <c r="E115" s="423">
        <v>-1.4069609999999999</v>
      </c>
      <c r="F115" s="423">
        <v>48.267672102923122</v>
      </c>
      <c r="G115" s="104"/>
      <c r="H115" s="104"/>
      <c r="I115" s="104"/>
      <c r="J115" s="104"/>
      <c r="K115" s="104"/>
      <c r="O115" s="409"/>
    </row>
    <row r="116" spans="1:15" s="410" customFormat="1" ht="15.6">
      <c r="A116" s="1094" t="s">
        <v>763</v>
      </c>
      <c r="B116" s="1094"/>
      <c r="C116" s="423">
        <v>-2.3897421425109804</v>
      </c>
      <c r="D116" s="423">
        <v>-3.0502175242869929</v>
      </c>
      <c r="E116" s="423">
        <v>0.24809084931384087</v>
      </c>
      <c r="F116" s="423">
        <v>0.12420748544697791</v>
      </c>
      <c r="G116" s="104"/>
      <c r="H116" s="104"/>
      <c r="I116" s="104"/>
      <c r="J116" s="104"/>
      <c r="K116" s="104"/>
      <c r="O116" s="409"/>
    </row>
    <row r="117" spans="1:15" s="410" customFormat="1" ht="13.2">
      <c r="A117" s="1095" t="s">
        <v>754</v>
      </c>
      <c r="B117" s="1095"/>
      <c r="C117" s="699">
        <f>SUM(C110:C116)</f>
        <v>3.1485924978369439E-13</v>
      </c>
      <c r="D117" s="699">
        <f t="shared" ref="D117:F117" si="4">SUM(D110:D116)</f>
        <v>3.8324898810060404E-13</v>
      </c>
      <c r="E117" s="699">
        <f t="shared" si="4"/>
        <v>-507.57628140736256</v>
      </c>
      <c r="F117" s="699">
        <f t="shared" si="4"/>
        <v>2.1877431445578743E-2</v>
      </c>
      <c r="G117" s="104"/>
      <c r="H117" s="104"/>
      <c r="I117" s="104"/>
      <c r="J117" s="104"/>
      <c r="K117" s="104"/>
      <c r="O117" s="409"/>
    </row>
    <row r="118" spans="1:15" s="410" customFormat="1" ht="13.2">
      <c r="A118" s="104"/>
      <c r="B118" s="406"/>
      <c r="C118" s="104"/>
      <c r="D118" s="104"/>
      <c r="E118" s="104"/>
      <c r="F118" s="104"/>
      <c r="G118" s="104"/>
      <c r="H118" s="104"/>
      <c r="I118" s="104"/>
      <c r="J118" s="104"/>
      <c r="K118" s="104"/>
      <c r="O118" s="409"/>
    </row>
    <row r="119" spans="1:15" s="104" customFormat="1" ht="13.2">
      <c r="A119" s="422" t="s">
        <v>745</v>
      </c>
      <c r="B119" s="422"/>
      <c r="C119" s="422"/>
      <c r="D119" s="422"/>
      <c r="E119" s="422"/>
      <c r="F119" s="422"/>
      <c r="O119" s="411"/>
    </row>
    <row r="120" spans="1:15" s="104" customFormat="1" ht="13.2">
      <c r="A120" s="1089" t="s">
        <v>744</v>
      </c>
      <c r="B120" s="1089"/>
      <c r="C120" s="1089"/>
      <c r="D120" s="1089"/>
      <c r="E120" s="1089"/>
      <c r="F120" s="1089"/>
      <c r="G120" s="425"/>
      <c r="H120" s="425"/>
      <c r="I120" s="425"/>
      <c r="O120" s="412"/>
    </row>
    <row r="121" spans="1:15" s="104" customFormat="1" ht="66">
      <c r="A121" s="1096"/>
      <c r="B121" s="1096"/>
      <c r="C121" s="657" t="s">
        <v>746</v>
      </c>
      <c r="D121" s="657" t="s">
        <v>747</v>
      </c>
      <c r="E121" s="657" t="s">
        <v>748</v>
      </c>
      <c r="F121" s="657" t="s">
        <v>749</v>
      </c>
      <c r="G121" s="220"/>
      <c r="H121" s="220"/>
      <c r="O121" s="409"/>
    </row>
    <row r="122" spans="1:15" s="104" customFormat="1" ht="13.2">
      <c r="A122" s="1097" t="s">
        <v>750</v>
      </c>
      <c r="B122" s="1097"/>
      <c r="C122" s="1097"/>
      <c r="D122" s="1097"/>
      <c r="E122" s="1097"/>
      <c r="F122" s="1097"/>
      <c r="O122" s="409"/>
    </row>
    <row r="123" spans="1:15" s="104" customFormat="1" ht="13.2">
      <c r="A123" s="1094" t="s">
        <v>751</v>
      </c>
      <c r="B123" s="1094"/>
      <c r="C123" s="423">
        <v>11960.505730941093</v>
      </c>
      <c r="D123" s="423">
        <v>-672.20226749851815</v>
      </c>
      <c r="E123" s="423">
        <v>19378.512637838448</v>
      </c>
      <c r="F123" s="423">
        <v>604.58811126900002</v>
      </c>
      <c r="O123" s="409"/>
    </row>
    <row r="124" spans="1:15" s="104" customFormat="1" ht="12.45" customHeight="1">
      <c r="A124" s="1094" t="s">
        <v>752</v>
      </c>
      <c r="B124" s="1094"/>
      <c r="C124" s="423">
        <v>11933.982706511108</v>
      </c>
      <c r="D124" s="423">
        <v>-467.84508311167718</v>
      </c>
      <c r="E124" s="423">
        <v>33411.152456435622</v>
      </c>
      <c r="F124" s="423">
        <v>594.31098699999995</v>
      </c>
      <c r="O124" s="409"/>
    </row>
    <row r="125" spans="1:15" s="104" customFormat="1" ht="13.2">
      <c r="A125" s="1097" t="s">
        <v>753</v>
      </c>
      <c r="B125" s="1097"/>
      <c r="C125" s="424">
        <v>26.523024429985526</v>
      </c>
      <c r="D125" s="424">
        <v>-204.35718438684097</v>
      </c>
      <c r="E125" s="424">
        <v>-14032.639818597174</v>
      </c>
      <c r="F125" s="424">
        <v>10.277124269000069</v>
      </c>
      <c r="O125" s="409"/>
    </row>
    <row r="126" spans="1:15" s="104" customFormat="1" ht="13.2">
      <c r="A126" s="1104" t="s">
        <v>814</v>
      </c>
      <c r="B126" s="1105"/>
      <c r="C126" s="1105"/>
      <c r="D126" s="1105"/>
      <c r="E126" s="1105"/>
      <c r="F126" s="1106"/>
      <c r="O126" s="409"/>
    </row>
    <row r="127" spans="1:15" s="104" customFormat="1" ht="15.6">
      <c r="A127" s="1094" t="s">
        <v>759</v>
      </c>
      <c r="B127" s="1094"/>
      <c r="C127" s="423">
        <v>-1.4902210230446551</v>
      </c>
      <c r="D127" s="423">
        <v>336.829755981613</v>
      </c>
      <c r="E127" s="423">
        <v>12546.18496485672</v>
      </c>
      <c r="F127" s="423">
        <v>0</v>
      </c>
      <c r="O127" s="409"/>
    </row>
    <row r="128" spans="1:15" s="409" customFormat="1" ht="13.2">
      <c r="A128" s="1093" t="s">
        <v>760</v>
      </c>
      <c r="B128" s="1093"/>
      <c r="C128" s="423">
        <v>1.9447308834988419</v>
      </c>
      <c r="D128" s="423">
        <v>-0.15613838221356227</v>
      </c>
      <c r="E128" s="423">
        <v>-163.4975690326296</v>
      </c>
      <c r="F128" s="423">
        <v>0</v>
      </c>
      <c r="G128" s="104"/>
      <c r="H128" s="104"/>
      <c r="I128" s="104"/>
      <c r="J128" s="104"/>
      <c r="K128" s="104"/>
    </row>
    <row r="129" spans="1:13" s="409" customFormat="1" ht="15.6">
      <c r="A129" s="1094" t="s">
        <v>761</v>
      </c>
      <c r="B129" s="1094"/>
      <c r="C129" s="423">
        <v>188.76802847976006</v>
      </c>
      <c r="D129" s="423">
        <v>-32.765483987910009</v>
      </c>
      <c r="E129" s="423">
        <v>1651.1239118091901</v>
      </c>
      <c r="F129" s="423">
        <v>0</v>
      </c>
      <c r="G129" s="104"/>
      <c r="H129" s="104"/>
      <c r="I129" s="104"/>
      <c r="J129" s="104"/>
      <c r="K129" s="104"/>
    </row>
    <row r="130" spans="1:13" s="409" customFormat="1" ht="13.2">
      <c r="A130" s="1093" t="s">
        <v>762</v>
      </c>
      <c r="B130" s="1093"/>
      <c r="C130" s="423">
        <v>-213.20947446517408</v>
      </c>
      <c r="D130" s="423">
        <v>-105.13201675275</v>
      </c>
      <c r="E130" s="423">
        <v>-1.4069609999999999</v>
      </c>
      <c r="F130" s="423">
        <v>-10.330030078504999</v>
      </c>
      <c r="G130" s="104"/>
      <c r="H130" s="104"/>
      <c r="I130" s="104"/>
      <c r="J130" s="104"/>
      <c r="K130" s="104"/>
    </row>
    <row r="131" spans="1:13" s="409" customFormat="1" ht="15.6">
      <c r="A131" s="1094" t="s">
        <v>763</v>
      </c>
      <c r="B131" s="1094"/>
      <c r="C131" s="423">
        <v>-2.5360883050247578</v>
      </c>
      <c r="D131" s="423">
        <v>5.5810675281005686</v>
      </c>
      <c r="E131" s="423">
        <v>0.24809084931384087</v>
      </c>
      <c r="F131" s="423">
        <v>0</v>
      </c>
      <c r="G131" s="104"/>
      <c r="H131" s="104"/>
      <c r="I131" s="104"/>
      <c r="J131" s="104"/>
      <c r="K131" s="104"/>
    </row>
    <row r="132" spans="1:13" s="409" customFormat="1" ht="13.2">
      <c r="A132" s="1095" t="s">
        <v>754</v>
      </c>
      <c r="B132" s="1095"/>
      <c r="C132" s="424">
        <v>9.2814644858663087E-13</v>
      </c>
      <c r="D132" s="424">
        <v>-9.7344354799133725E-13</v>
      </c>
      <c r="E132" s="424">
        <v>1.2618885420845688E-2</v>
      </c>
      <c r="F132" s="424">
        <v>-5.2905809504929735E-2</v>
      </c>
      <c r="G132" s="104"/>
      <c r="H132" s="104"/>
      <c r="I132" s="104"/>
      <c r="J132" s="104"/>
      <c r="K132" s="104"/>
    </row>
    <row r="133" spans="1:13" s="409" customFormat="1" ht="34.200000000000003" customHeight="1">
      <c r="A133" s="1088" t="s">
        <v>757</v>
      </c>
      <c r="B133" s="1088"/>
      <c r="C133" s="1088"/>
      <c r="D133" s="1088"/>
      <c r="E133" s="1088"/>
      <c r="F133" s="1088"/>
      <c r="G133" s="1088"/>
      <c r="H133" s="104"/>
      <c r="I133" s="104"/>
      <c r="J133" s="104"/>
      <c r="K133" s="104"/>
    </row>
    <row r="134" spans="1:13" s="409" customFormat="1" ht="46.2" customHeight="1">
      <c r="A134" s="1088" t="s">
        <v>1102</v>
      </c>
      <c r="B134" s="1088"/>
      <c r="C134" s="1088"/>
      <c r="D134" s="1088"/>
      <c r="E134" s="1088"/>
      <c r="F134" s="1088"/>
      <c r="G134" s="1088"/>
      <c r="H134" s="104"/>
      <c r="I134" s="104"/>
      <c r="J134" s="104"/>
      <c r="K134" s="104"/>
    </row>
    <row r="135" spans="1:13" s="409" customFormat="1" ht="33.6" customHeight="1">
      <c r="A135" s="1088" t="s">
        <v>1101</v>
      </c>
      <c r="B135" s="1088"/>
      <c r="C135" s="1088"/>
      <c r="D135" s="1088"/>
      <c r="E135" s="1088"/>
      <c r="F135" s="1088"/>
      <c r="G135" s="1088"/>
      <c r="H135" s="104"/>
      <c r="I135" s="104"/>
      <c r="J135" s="104"/>
      <c r="K135" s="104"/>
    </row>
    <row r="136" spans="1:13" s="409" customFormat="1" ht="33.6" customHeight="1">
      <c r="A136" s="1088" t="s">
        <v>1103</v>
      </c>
      <c r="B136" s="1088"/>
      <c r="C136" s="1088"/>
      <c r="D136" s="1088"/>
      <c r="E136" s="1088"/>
      <c r="F136" s="1088"/>
      <c r="G136" s="1088"/>
      <c r="H136" s="104"/>
      <c r="I136" s="104"/>
      <c r="J136" s="104"/>
      <c r="K136" s="104"/>
    </row>
    <row r="137" spans="1:13" s="409" customFormat="1" ht="13.2">
      <c r="A137" s="1088" t="s">
        <v>758</v>
      </c>
      <c r="B137" s="1088"/>
      <c r="C137" s="1088"/>
      <c r="D137" s="1088"/>
      <c r="E137" s="1088"/>
      <c r="F137" s="1088"/>
      <c r="G137" s="1088"/>
      <c r="H137" s="104"/>
      <c r="I137" s="104"/>
      <c r="J137" s="104"/>
      <c r="K137" s="104"/>
    </row>
    <row r="138" spans="1:13" s="409" customFormat="1" ht="13.2">
      <c r="A138" s="653"/>
      <c r="B138" s="653"/>
      <c r="C138" s="653"/>
      <c r="D138" s="653"/>
      <c r="E138" s="653"/>
      <c r="F138" s="653"/>
      <c r="G138" s="653"/>
      <c r="H138" s="104"/>
      <c r="I138" s="104"/>
      <c r="J138" s="104"/>
      <c r="K138" s="104"/>
    </row>
    <row r="139" spans="1:13" s="409" customFormat="1" ht="13.2">
      <c r="A139" s="6" t="s">
        <v>1106</v>
      </c>
      <c r="B139" s="406"/>
      <c r="C139" s="104"/>
      <c r="D139" s="104"/>
      <c r="E139" s="104"/>
      <c r="F139" s="104"/>
      <c r="G139" s="104"/>
      <c r="H139" s="104"/>
      <c r="I139" s="104"/>
      <c r="J139" s="104"/>
      <c r="K139" s="104"/>
    </row>
    <row r="140" spans="1:13" s="409" customFormat="1" ht="13.2">
      <c r="A140" s="1086" t="s">
        <v>54</v>
      </c>
      <c r="B140" s="1052" t="s">
        <v>541</v>
      </c>
      <c r="C140" s="962" t="s">
        <v>694</v>
      </c>
      <c r="D140" s="1087"/>
      <c r="E140" s="1087"/>
      <c r="F140" s="1087"/>
      <c r="G140" s="1087"/>
      <c r="H140" s="1087"/>
      <c r="I140" s="1087"/>
      <c r="J140" s="1087"/>
      <c r="K140" s="1087"/>
      <c r="L140" s="1087"/>
      <c r="M140" s="963"/>
    </row>
    <row r="141" spans="1:13" s="409" customFormat="1" ht="52.8">
      <c r="A141" s="1086"/>
      <c r="B141" s="1052"/>
      <c r="C141" s="655" t="s">
        <v>542</v>
      </c>
      <c r="D141" s="655" t="s">
        <v>543</v>
      </c>
      <c r="E141" s="655" t="s">
        <v>55</v>
      </c>
      <c r="F141" s="655" t="s">
        <v>544</v>
      </c>
      <c r="G141" s="655" t="s">
        <v>545</v>
      </c>
      <c r="H141" s="655" t="s">
        <v>546</v>
      </c>
      <c r="I141" s="655" t="s">
        <v>547</v>
      </c>
      <c r="J141" s="655" t="s">
        <v>548</v>
      </c>
      <c r="K141" s="655" t="s">
        <v>549</v>
      </c>
      <c r="L141" s="655" t="s">
        <v>550</v>
      </c>
      <c r="M141" s="655" t="s">
        <v>10</v>
      </c>
    </row>
    <row r="142" spans="1:13" s="409" customFormat="1" ht="26.4">
      <c r="A142" s="1079" t="s">
        <v>551</v>
      </c>
      <c r="B142" s="668" t="s">
        <v>552</v>
      </c>
      <c r="C142" s="709"/>
      <c r="D142" s="709"/>
      <c r="E142" s="709"/>
      <c r="F142" s="709"/>
      <c r="G142" s="709"/>
      <c r="H142" s="709"/>
      <c r="I142" s="709"/>
      <c r="J142" s="709"/>
      <c r="K142" s="709"/>
      <c r="L142" s="709" t="s">
        <v>553</v>
      </c>
      <c r="M142" s="711"/>
    </row>
    <row r="143" spans="1:13" s="409" customFormat="1" ht="26.4">
      <c r="A143" s="1079"/>
      <c r="B143" s="668" t="s">
        <v>554</v>
      </c>
      <c r="C143" s="709"/>
      <c r="D143" s="709"/>
      <c r="E143" s="709"/>
      <c r="F143" s="709"/>
      <c r="G143" s="709"/>
      <c r="H143" s="709"/>
      <c r="I143" s="709"/>
      <c r="J143" s="709"/>
      <c r="K143" s="709"/>
      <c r="L143" s="709" t="s">
        <v>553</v>
      </c>
      <c r="M143" s="711"/>
    </row>
    <row r="144" spans="1:13" s="409" customFormat="1" ht="13.2">
      <c r="A144" s="1079" t="s">
        <v>233</v>
      </c>
      <c r="B144" s="668" t="s">
        <v>555</v>
      </c>
      <c r="C144" s="709"/>
      <c r="D144" s="709"/>
      <c r="E144" s="709"/>
      <c r="F144" s="709"/>
      <c r="G144" s="709"/>
      <c r="H144" s="709"/>
      <c r="I144" s="709"/>
      <c r="J144" s="709"/>
      <c r="K144" s="709"/>
      <c r="L144" s="709" t="s">
        <v>553</v>
      </c>
      <c r="M144" s="711"/>
    </row>
    <row r="145" spans="1:15" s="409" customFormat="1" ht="13.2">
      <c r="A145" s="1079"/>
      <c r="B145" s="668" t="s">
        <v>556</v>
      </c>
      <c r="C145" s="709"/>
      <c r="D145" s="709"/>
      <c r="E145" s="709" t="s">
        <v>553</v>
      </c>
      <c r="F145" s="709"/>
      <c r="G145" s="709"/>
      <c r="H145" s="709"/>
      <c r="I145" s="709"/>
      <c r="J145" s="709"/>
      <c r="K145" s="709"/>
      <c r="L145" s="709"/>
      <c r="M145" s="711"/>
    </row>
    <row r="146" spans="1:15" s="409" customFormat="1" ht="12.45" customHeight="1">
      <c r="A146" s="1079" t="s">
        <v>557</v>
      </c>
      <c r="B146" s="668" t="s">
        <v>558</v>
      </c>
      <c r="C146" s="709"/>
      <c r="D146" s="709"/>
      <c r="E146" s="709"/>
      <c r="F146" s="710"/>
      <c r="G146" s="709"/>
      <c r="H146" s="709"/>
      <c r="I146" s="709"/>
      <c r="J146" s="709" t="s">
        <v>553</v>
      </c>
      <c r="K146" s="709"/>
      <c r="L146" s="709"/>
      <c r="M146" s="711"/>
    </row>
    <row r="147" spans="1:15" s="409" customFormat="1" ht="12.45" customHeight="1">
      <c r="A147" s="1079"/>
      <c r="B147" s="668" t="s">
        <v>559</v>
      </c>
      <c r="C147" s="709"/>
      <c r="D147" s="709"/>
      <c r="E147" s="709"/>
      <c r="F147" s="709"/>
      <c r="G147" s="709"/>
      <c r="H147" s="709"/>
      <c r="I147" s="709" t="s">
        <v>553</v>
      </c>
      <c r="J147" s="709"/>
      <c r="K147" s="709"/>
      <c r="L147" s="709"/>
      <c r="M147" s="711"/>
    </row>
    <row r="148" spans="1:15" s="409" customFormat="1" ht="26.4">
      <c r="A148" s="709" t="s">
        <v>560</v>
      </c>
      <c r="B148" s="668" t="s">
        <v>561</v>
      </c>
      <c r="C148" s="709"/>
      <c r="D148" s="709"/>
      <c r="E148" s="709"/>
      <c r="F148" s="709"/>
      <c r="G148" s="709"/>
      <c r="H148" s="709"/>
      <c r="I148" s="709"/>
      <c r="J148" s="709"/>
      <c r="K148" s="709"/>
      <c r="L148" s="709" t="s">
        <v>553</v>
      </c>
      <c r="M148" s="711"/>
    </row>
    <row r="149" spans="1:15" s="409" customFormat="1" ht="26.4">
      <c r="A149" s="1079" t="s">
        <v>562</v>
      </c>
      <c r="B149" s="668" t="s">
        <v>563</v>
      </c>
      <c r="C149" s="709"/>
      <c r="D149" s="709"/>
      <c r="E149" s="709"/>
      <c r="F149" s="709"/>
      <c r="G149" s="709"/>
      <c r="H149" s="709"/>
      <c r="I149" s="709"/>
      <c r="J149" s="709"/>
      <c r="K149" s="709"/>
      <c r="L149" s="709" t="s">
        <v>553</v>
      </c>
      <c r="M149" s="711"/>
    </row>
    <row r="150" spans="1:15" s="409" customFormat="1" ht="13.2">
      <c r="A150" s="1079"/>
      <c r="B150" s="668" t="s">
        <v>564</v>
      </c>
      <c r="C150" s="709"/>
      <c r="D150" s="709"/>
      <c r="E150" s="709"/>
      <c r="F150" s="709"/>
      <c r="G150" s="709"/>
      <c r="H150" s="709"/>
      <c r="I150" s="709"/>
      <c r="J150" s="709"/>
      <c r="K150" s="709"/>
      <c r="L150" s="709" t="s">
        <v>553</v>
      </c>
      <c r="M150" s="711"/>
    </row>
    <row r="151" spans="1:15" s="409" customFormat="1" ht="13.2">
      <c r="A151" s="1079" t="s">
        <v>565</v>
      </c>
      <c r="B151" s="668" t="s">
        <v>566</v>
      </c>
      <c r="C151" s="709"/>
      <c r="D151" s="709"/>
      <c r="E151" s="709"/>
      <c r="F151" s="709"/>
      <c r="G151" s="709"/>
      <c r="H151" s="709"/>
      <c r="I151" s="709"/>
      <c r="J151" s="709"/>
      <c r="K151" s="709"/>
      <c r="L151" s="709" t="s">
        <v>553</v>
      </c>
      <c r="M151" s="711"/>
    </row>
    <row r="152" spans="1:15" s="409" customFormat="1" ht="13.2">
      <c r="A152" s="1079"/>
      <c r="B152" s="668" t="s">
        <v>567</v>
      </c>
      <c r="C152" s="709"/>
      <c r="D152" s="709"/>
      <c r="E152" s="709"/>
      <c r="F152" s="709"/>
      <c r="G152" s="709"/>
      <c r="H152" s="709"/>
      <c r="I152" s="709"/>
      <c r="J152" s="709"/>
      <c r="K152" s="709" t="s">
        <v>553</v>
      </c>
      <c r="L152" s="709"/>
      <c r="M152" s="711"/>
    </row>
    <row r="153" spans="1:15" s="409" customFormat="1" ht="12.45" customHeight="1">
      <c r="A153" s="1079"/>
      <c r="B153" s="668" t="s">
        <v>568</v>
      </c>
      <c r="C153" s="709"/>
      <c r="D153" s="709"/>
      <c r="E153" s="709"/>
      <c r="F153" s="709"/>
      <c r="G153" s="709"/>
      <c r="H153" s="709"/>
      <c r="I153" s="709"/>
      <c r="J153" s="709"/>
      <c r="K153" s="709"/>
      <c r="L153" s="709" t="s">
        <v>553</v>
      </c>
      <c r="M153" s="711"/>
    </row>
    <row r="154" spans="1:15" s="104" customFormat="1" ht="26.4">
      <c r="A154" s="1079" t="s">
        <v>12</v>
      </c>
      <c r="B154" s="668" t="s">
        <v>569</v>
      </c>
      <c r="C154" s="709"/>
      <c r="D154" s="709"/>
      <c r="E154" s="709"/>
      <c r="F154" s="709"/>
      <c r="G154" s="709"/>
      <c r="H154" s="709"/>
      <c r="I154" s="709"/>
      <c r="J154" s="709"/>
      <c r="K154" s="709" t="s">
        <v>553</v>
      </c>
      <c r="L154" s="709"/>
      <c r="M154" s="711"/>
      <c r="O154" s="409"/>
    </row>
    <row r="155" spans="1:15" s="104" customFormat="1" ht="39.6">
      <c r="A155" s="1079"/>
      <c r="B155" s="668" t="s">
        <v>570</v>
      </c>
      <c r="C155" s="709" t="s">
        <v>553</v>
      </c>
      <c r="D155" s="709"/>
      <c r="E155" s="709" t="s">
        <v>553</v>
      </c>
      <c r="F155" s="709"/>
      <c r="G155" s="709"/>
      <c r="H155" s="709"/>
      <c r="I155" s="709"/>
      <c r="J155" s="709"/>
      <c r="K155" s="709"/>
      <c r="L155" s="709"/>
      <c r="M155" s="711"/>
      <c r="O155" s="409"/>
    </row>
    <row r="156" spans="1:15" s="104" customFormat="1" ht="39.6">
      <c r="A156" s="1079"/>
      <c r="B156" s="668" t="s">
        <v>571</v>
      </c>
      <c r="C156" s="709" t="s">
        <v>553</v>
      </c>
      <c r="D156" s="709"/>
      <c r="E156" s="709"/>
      <c r="F156" s="709"/>
      <c r="G156" s="709"/>
      <c r="H156" s="709"/>
      <c r="I156" s="709"/>
      <c r="J156" s="709"/>
      <c r="K156" s="709"/>
      <c r="L156" s="709"/>
      <c r="M156" s="711"/>
      <c r="O156" s="409"/>
    </row>
    <row r="157" spans="1:15" s="104" customFormat="1" ht="26.4">
      <c r="A157" s="1079"/>
      <c r="B157" s="668" t="s">
        <v>575</v>
      </c>
      <c r="C157" s="709"/>
      <c r="D157" s="709"/>
      <c r="E157" s="709"/>
      <c r="F157" s="709"/>
      <c r="G157" s="709"/>
      <c r="H157" s="709"/>
      <c r="I157" s="709"/>
      <c r="J157" s="709"/>
      <c r="K157" s="709" t="s">
        <v>553</v>
      </c>
      <c r="L157" s="709"/>
      <c r="M157" s="711"/>
      <c r="O157" s="409"/>
    </row>
    <row r="158" spans="1:15" s="104" customFormat="1" ht="26.4">
      <c r="A158" s="1079"/>
      <c r="B158" s="668" t="s">
        <v>572</v>
      </c>
      <c r="C158" s="709"/>
      <c r="D158" s="709"/>
      <c r="E158" s="709"/>
      <c r="F158" s="709"/>
      <c r="G158" s="709"/>
      <c r="H158" s="709" t="s">
        <v>553</v>
      </c>
      <c r="I158" s="709"/>
      <c r="J158" s="709"/>
      <c r="K158" s="709" t="s">
        <v>553</v>
      </c>
      <c r="L158" s="709"/>
      <c r="M158" s="711"/>
      <c r="O158" s="409"/>
    </row>
    <row r="159" spans="1:15" s="104" customFormat="1" ht="26.4">
      <c r="A159" s="1079"/>
      <c r="B159" s="668" t="s">
        <v>573</v>
      </c>
      <c r="C159" s="709"/>
      <c r="D159" s="709"/>
      <c r="E159" s="709"/>
      <c r="F159" s="709"/>
      <c r="G159" s="709"/>
      <c r="H159" s="709"/>
      <c r="I159" s="709"/>
      <c r="J159" s="709"/>
      <c r="K159" s="709"/>
      <c r="L159" s="709" t="s">
        <v>553</v>
      </c>
      <c r="M159" s="711"/>
      <c r="O159" s="409"/>
    </row>
    <row r="160" spans="1:15" s="104" customFormat="1" ht="25.2" customHeight="1">
      <c r="A160" s="1079"/>
      <c r="B160" s="668" t="s">
        <v>574</v>
      </c>
      <c r="C160" s="709" t="s">
        <v>553</v>
      </c>
      <c r="D160" s="709"/>
      <c r="E160" s="709"/>
      <c r="F160" s="709"/>
      <c r="G160" s="709"/>
      <c r="H160" s="709"/>
      <c r="I160" s="709"/>
      <c r="J160" s="709"/>
      <c r="K160" s="709"/>
      <c r="L160" s="709"/>
      <c r="M160" s="711"/>
      <c r="O160" s="414"/>
    </row>
    <row r="161" spans="1:15" s="104" customFormat="1" ht="26.4">
      <c r="A161" s="709" t="s">
        <v>344</v>
      </c>
      <c r="B161" s="668" t="s">
        <v>576</v>
      </c>
      <c r="C161" s="709"/>
      <c r="D161" s="709"/>
      <c r="E161" s="709"/>
      <c r="F161" s="709"/>
      <c r="G161" s="709"/>
      <c r="H161" s="709" t="s">
        <v>553</v>
      </c>
      <c r="I161" s="709"/>
      <c r="J161" s="709"/>
      <c r="K161" s="709"/>
      <c r="L161" s="709"/>
      <c r="M161" s="711"/>
      <c r="O161" s="409"/>
    </row>
    <row r="162" spans="1:15" s="104" customFormat="1" ht="25.2" customHeight="1">
      <c r="A162" s="709" t="s">
        <v>577</v>
      </c>
      <c r="B162" s="668" t="s">
        <v>578</v>
      </c>
      <c r="C162" s="709"/>
      <c r="D162" s="709"/>
      <c r="E162" s="709"/>
      <c r="F162" s="709"/>
      <c r="G162" s="709"/>
      <c r="H162" s="709"/>
      <c r="I162" s="709"/>
      <c r="J162" s="709"/>
      <c r="K162" s="709"/>
      <c r="L162" s="709" t="s">
        <v>553</v>
      </c>
      <c r="M162" s="711"/>
      <c r="O162" s="409"/>
    </row>
    <row r="163" spans="1:15" s="104" customFormat="1" ht="26.4">
      <c r="A163" s="709" t="s">
        <v>346</v>
      </c>
      <c r="B163" s="668" t="s">
        <v>579</v>
      </c>
      <c r="C163" s="709"/>
      <c r="D163" s="709"/>
      <c r="E163" s="709" t="s">
        <v>553</v>
      </c>
      <c r="F163" s="709"/>
      <c r="G163" s="709"/>
      <c r="H163" s="709"/>
      <c r="I163" s="709"/>
      <c r="J163" s="709"/>
      <c r="K163" s="709"/>
      <c r="L163" s="709"/>
      <c r="M163" s="711"/>
      <c r="O163" s="409"/>
    </row>
    <row r="164" spans="1:15" s="104" customFormat="1" ht="26.4">
      <c r="A164" s="709" t="s">
        <v>357</v>
      </c>
      <c r="B164" s="668" t="s">
        <v>580</v>
      </c>
      <c r="C164" s="709"/>
      <c r="D164" s="709" t="s">
        <v>553</v>
      </c>
      <c r="E164" s="709"/>
      <c r="F164" s="709"/>
      <c r="G164" s="709"/>
      <c r="H164" s="709"/>
      <c r="I164" s="709"/>
      <c r="J164" s="709"/>
      <c r="K164" s="709"/>
      <c r="L164" s="709"/>
      <c r="M164" s="711"/>
      <c r="O164" s="409"/>
    </row>
    <row r="165" spans="1:15" s="104" customFormat="1" ht="26.4">
      <c r="A165" s="1076" t="s">
        <v>358</v>
      </c>
      <c r="B165" s="668" t="s">
        <v>582</v>
      </c>
      <c r="C165" s="709"/>
      <c r="D165" s="709"/>
      <c r="E165" s="709"/>
      <c r="F165" s="709"/>
      <c r="G165" s="709"/>
      <c r="H165" s="709" t="s">
        <v>553</v>
      </c>
      <c r="I165" s="709"/>
      <c r="J165" s="709"/>
      <c r="K165" s="709"/>
      <c r="L165" s="709"/>
      <c r="M165" s="711"/>
      <c r="O165" s="409"/>
    </row>
    <row r="166" spans="1:15" s="104" customFormat="1" ht="26.4">
      <c r="A166" s="1077"/>
      <c r="B166" s="668" t="s">
        <v>583</v>
      </c>
      <c r="C166" s="709" t="s">
        <v>553</v>
      </c>
      <c r="D166" s="709"/>
      <c r="E166" s="709"/>
      <c r="F166" s="709"/>
      <c r="G166" s="709"/>
      <c r="H166" s="709"/>
      <c r="I166" s="709"/>
      <c r="J166" s="709"/>
      <c r="K166" s="709"/>
      <c r="L166" s="709"/>
      <c r="M166" s="711"/>
      <c r="O166" s="409"/>
    </row>
    <row r="167" spans="1:15" s="104" customFormat="1" ht="26.4">
      <c r="A167" s="1077"/>
      <c r="B167" s="668" t="s">
        <v>585</v>
      </c>
      <c r="C167" s="709"/>
      <c r="D167" s="709"/>
      <c r="E167" s="709"/>
      <c r="F167" s="709"/>
      <c r="G167" s="709"/>
      <c r="H167" s="709"/>
      <c r="I167" s="709"/>
      <c r="J167" s="709"/>
      <c r="K167" s="709" t="s">
        <v>553</v>
      </c>
      <c r="L167" s="709"/>
      <c r="M167" s="711"/>
      <c r="O167" s="409"/>
    </row>
    <row r="168" spans="1:15" s="104" customFormat="1" ht="26.4">
      <c r="A168" s="1077"/>
      <c r="B168" s="668" t="s">
        <v>586</v>
      </c>
      <c r="C168" s="709"/>
      <c r="D168" s="709"/>
      <c r="E168" s="709"/>
      <c r="F168" s="709"/>
      <c r="G168" s="709"/>
      <c r="H168" s="709"/>
      <c r="I168" s="709"/>
      <c r="J168" s="709"/>
      <c r="K168" s="709"/>
      <c r="L168" s="709" t="s">
        <v>553</v>
      </c>
      <c r="M168" s="711"/>
      <c r="O168" s="409"/>
    </row>
    <row r="169" spans="1:15" s="409" customFormat="1" ht="26.4">
      <c r="A169" s="1078"/>
      <c r="B169" s="668" t="s">
        <v>587</v>
      </c>
      <c r="C169" s="709"/>
      <c r="D169" s="709"/>
      <c r="E169" s="709"/>
      <c r="F169" s="709"/>
      <c r="G169" s="709"/>
      <c r="H169" s="709"/>
      <c r="I169" s="709"/>
      <c r="J169" s="709"/>
      <c r="K169" s="709" t="s">
        <v>553</v>
      </c>
      <c r="L169" s="709"/>
      <c r="M169" s="711"/>
    </row>
    <row r="170" spans="1:15" s="409" customFormat="1" ht="12.45" customHeight="1">
      <c r="A170" s="709" t="s">
        <v>588</v>
      </c>
      <c r="B170" s="668" t="s">
        <v>589</v>
      </c>
      <c r="C170" s="709"/>
      <c r="D170" s="709"/>
      <c r="E170" s="709"/>
      <c r="F170" s="709"/>
      <c r="G170" s="709"/>
      <c r="H170" s="709"/>
      <c r="I170" s="709"/>
      <c r="J170" s="709"/>
      <c r="K170" s="709"/>
      <c r="L170" s="709" t="s">
        <v>553</v>
      </c>
      <c r="M170" s="711"/>
    </row>
    <row r="171" spans="1:15" s="409" customFormat="1" ht="26.4">
      <c r="A171" s="1079" t="s">
        <v>356</v>
      </c>
      <c r="B171" s="668" t="s">
        <v>590</v>
      </c>
      <c r="C171" s="709"/>
      <c r="D171" s="709"/>
      <c r="E171" s="709"/>
      <c r="F171" s="709"/>
      <c r="G171" s="709"/>
      <c r="H171" s="709"/>
      <c r="I171" s="709"/>
      <c r="J171" s="709"/>
      <c r="K171" s="709"/>
      <c r="L171" s="709" t="s">
        <v>553</v>
      </c>
      <c r="M171" s="711"/>
    </row>
    <row r="172" spans="1:15" s="409" customFormat="1" ht="26.4">
      <c r="A172" s="1079"/>
      <c r="B172" s="668" t="s">
        <v>591</v>
      </c>
      <c r="C172" s="709"/>
      <c r="D172" s="709"/>
      <c r="E172" s="709"/>
      <c r="F172" s="709"/>
      <c r="G172" s="709"/>
      <c r="H172" s="709"/>
      <c r="I172" s="709"/>
      <c r="J172" s="709"/>
      <c r="K172" s="709"/>
      <c r="L172" s="709" t="s">
        <v>553</v>
      </c>
      <c r="M172" s="711"/>
    </row>
    <row r="173" spans="1:15" s="409" customFormat="1" ht="26.4">
      <c r="A173" s="1079" t="s">
        <v>592</v>
      </c>
      <c r="B173" s="712" t="s">
        <v>593</v>
      </c>
      <c r="C173" s="711"/>
      <c r="D173" s="711"/>
      <c r="E173" s="711"/>
      <c r="F173" s="711"/>
      <c r="G173" s="711"/>
      <c r="H173" s="711"/>
      <c r="I173" s="711"/>
      <c r="J173" s="711"/>
      <c r="K173" s="711"/>
      <c r="L173" s="711" t="s">
        <v>553</v>
      </c>
      <c r="M173" s="711"/>
    </row>
    <row r="174" spans="1:15" s="409" customFormat="1" ht="13.2">
      <c r="A174" s="1079"/>
      <c r="B174" s="668" t="s">
        <v>594</v>
      </c>
      <c r="C174" s="709"/>
      <c r="D174" s="709"/>
      <c r="E174" s="709"/>
      <c r="F174" s="709"/>
      <c r="G174" s="709"/>
      <c r="H174" s="709"/>
      <c r="I174" s="709"/>
      <c r="J174" s="709"/>
      <c r="K174" s="709"/>
      <c r="L174" s="709" t="s">
        <v>553</v>
      </c>
      <c r="M174" s="711"/>
    </row>
    <row r="175" spans="1:15" s="409" customFormat="1" ht="26.4">
      <c r="A175" s="1076" t="s">
        <v>37</v>
      </c>
      <c r="B175" s="668" t="s">
        <v>595</v>
      </c>
      <c r="C175" s="709" t="s">
        <v>553</v>
      </c>
      <c r="D175" s="709"/>
      <c r="E175" s="709"/>
      <c r="F175" s="709"/>
      <c r="G175" s="709"/>
      <c r="H175" s="709"/>
      <c r="I175" s="709"/>
      <c r="J175" s="709"/>
      <c r="K175" s="709"/>
      <c r="L175" s="709"/>
      <c r="M175" s="711"/>
    </row>
    <row r="176" spans="1:15" s="409" customFormat="1" ht="26.4">
      <c r="A176" s="1077"/>
      <c r="B176" s="668" t="s">
        <v>596</v>
      </c>
      <c r="C176" s="709" t="s">
        <v>553</v>
      </c>
      <c r="D176" s="709"/>
      <c r="E176" s="709"/>
      <c r="F176" s="709"/>
      <c r="G176" s="709"/>
      <c r="H176" s="709"/>
      <c r="I176" s="709"/>
      <c r="J176" s="709"/>
      <c r="K176" s="709"/>
      <c r="L176" s="709"/>
      <c r="M176" s="711"/>
    </row>
    <row r="177" spans="1:13" s="409" customFormat="1" ht="12.45" customHeight="1">
      <c r="A177" s="1078"/>
      <c r="B177" s="668" t="s">
        <v>598</v>
      </c>
      <c r="C177" s="709" t="s">
        <v>553</v>
      </c>
      <c r="D177" s="709"/>
      <c r="E177" s="709"/>
      <c r="F177" s="709"/>
      <c r="G177" s="709"/>
      <c r="H177" s="709"/>
      <c r="I177" s="709"/>
      <c r="J177" s="709"/>
      <c r="K177" s="709"/>
      <c r="L177" s="709"/>
      <c r="M177" s="711"/>
    </row>
    <row r="178" spans="1:13" s="409" customFormat="1" ht="14.55" customHeight="1">
      <c r="A178" s="1080" t="s">
        <v>345</v>
      </c>
      <c r="B178" s="668" t="s">
        <v>599</v>
      </c>
      <c r="C178" s="709" t="s">
        <v>553</v>
      </c>
      <c r="D178" s="709"/>
      <c r="E178" s="709"/>
      <c r="F178" s="709"/>
      <c r="G178" s="709"/>
      <c r="H178" s="709"/>
      <c r="I178" s="709"/>
      <c r="J178" s="709"/>
      <c r="K178" s="709"/>
      <c r="L178" s="709"/>
      <c r="M178" s="711"/>
    </row>
    <row r="179" spans="1:13" s="409" customFormat="1" ht="39.6">
      <c r="A179" s="1081"/>
      <c r="B179" s="668" t="s">
        <v>600</v>
      </c>
      <c r="C179" s="709" t="s">
        <v>553</v>
      </c>
      <c r="D179" s="709"/>
      <c r="E179" s="709" t="s">
        <v>553</v>
      </c>
      <c r="F179" s="709"/>
      <c r="G179" s="709"/>
      <c r="H179" s="709"/>
      <c r="I179" s="709"/>
      <c r="J179" s="709"/>
      <c r="K179" s="709"/>
      <c r="L179" s="709"/>
      <c r="M179" s="711"/>
    </row>
    <row r="180" spans="1:13" s="409" customFormat="1" ht="26.4">
      <c r="A180" s="1081"/>
      <c r="B180" s="668" t="s">
        <v>601</v>
      </c>
      <c r="C180" s="709" t="s">
        <v>553</v>
      </c>
      <c r="D180" s="709"/>
      <c r="E180" s="709" t="s">
        <v>553</v>
      </c>
      <c r="F180" s="709"/>
      <c r="G180" s="709"/>
      <c r="H180" s="709"/>
      <c r="I180" s="709"/>
      <c r="J180" s="709"/>
      <c r="K180" s="709"/>
      <c r="L180" s="709"/>
      <c r="M180" s="711"/>
    </row>
    <row r="181" spans="1:13" s="409" customFormat="1" ht="39.6">
      <c r="A181" s="1081"/>
      <c r="B181" s="668" t="s">
        <v>602</v>
      </c>
      <c r="C181" s="709"/>
      <c r="D181" s="709"/>
      <c r="E181" s="709" t="s">
        <v>553</v>
      </c>
      <c r="F181" s="709"/>
      <c r="G181" s="709"/>
      <c r="H181" s="709"/>
      <c r="I181" s="709"/>
      <c r="J181" s="709"/>
      <c r="K181" s="709"/>
      <c r="L181" s="709"/>
      <c r="M181" s="711"/>
    </row>
    <row r="182" spans="1:13" s="409" customFormat="1" ht="26.4">
      <c r="A182" s="1081"/>
      <c r="B182" s="668" t="s">
        <v>603</v>
      </c>
      <c r="C182" s="709"/>
      <c r="D182" s="709"/>
      <c r="E182" s="709" t="s">
        <v>553</v>
      </c>
      <c r="F182" s="709"/>
      <c r="G182" s="709"/>
      <c r="H182" s="709"/>
      <c r="I182" s="709"/>
      <c r="J182" s="709"/>
      <c r="K182" s="709"/>
      <c r="L182" s="709"/>
      <c r="M182" s="711"/>
    </row>
    <row r="183" spans="1:13" s="409" customFormat="1" ht="26.4">
      <c r="A183" s="1082"/>
      <c r="B183" s="668" t="s">
        <v>604</v>
      </c>
      <c r="C183" s="709" t="s">
        <v>553</v>
      </c>
      <c r="D183" s="709"/>
      <c r="E183" s="709" t="s">
        <v>553</v>
      </c>
      <c r="F183" s="709"/>
      <c r="G183" s="709"/>
      <c r="H183" s="709"/>
      <c r="I183" s="709"/>
      <c r="J183" s="709"/>
      <c r="K183" s="709"/>
      <c r="L183" s="709"/>
      <c r="M183" s="711"/>
    </row>
    <row r="184" spans="1:13" s="409" customFormat="1" ht="26.4">
      <c r="A184" s="1080" t="s">
        <v>13</v>
      </c>
      <c r="B184" s="668" t="s">
        <v>605</v>
      </c>
      <c r="C184" s="709"/>
      <c r="D184" s="709"/>
      <c r="E184" s="709"/>
      <c r="F184" s="709"/>
      <c r="G184" s="709"/>
      <c r="H184" s="709"/>
      <c r="I184" s="709"/>
      <c r="J184" s="709"/>
      <c r="K184" s="709"/>
      <c r="L184" s="709" t="s">
        <v>553</v>
      </c>
      <c r="M184" s="711"/>
    </row>
    <row r="185" spans="1:13" s="409" customFormat="1" ht="13.2">
      <c r="A185" s="1081"/>
      <c r="B185" s="668" t="s">
        <v>606</v>
      </c>
      <c r="C185" s="709"/>
      <c r="D185" s="709"/>
      <c r="E185" s="709"/>
      <c r="F185" s="709"/>
      <c r="G185" s="709"/>
      <c r="H185" s="709"/>
      <c r="I185" s="709"/>
      <c r="J185" s="709"/>
      <c r="K185" s="709"/>
      <c r="L185" s="709" t="s">
        <v>553</v>
      </c>
      <c r="M185" s="711"/>
    </row>
    <row r="186" spans="1:13" s="409" customFormat="1" ht="26.4">
      <c r="A186" s="1081"/>
      <c r="B186" s="668" t="s">
        <v>607</v>
      </c>
      <c r="C186" s="709"/>
      <c r="D186" s="709"/>
      <c r="E186" s="709"/>
      <c r="F186" s="709"/>
      <c r="G186" s="709"/>
      <c r="H186" s="709"/>
      <c r="I186" s="709"/>
      <c r="J186" s="709"/>
      <c r="K186" s="709"/>
      <c r="L186" s="709"/>
      <c r="M186" s="711" t="s">
        <v>696</v>
      </c>
    </row>
    <row r="187" spans="1:13" s="409" customFormat="1" ht="13.2">
      <c r="A187" s="1081"/>
      <c r="B187" s="668" t="s">
        <v>608</v>
      </c>
      <c r="C187" s="709"/>
      <c r="D187" s="709"/>
      <c r="E187" s="709"/>
      <c r="F187" s="709"/>
      <c r="G187" s="709"/>
      <c r="H187" s="709"/>
      <c r="I187" s="709"/>
      <c r="J187" s="709"/>
      <c r="K187" s="709" t="s">
        <v>553</v>
      </c>
      <c r="L187" s="709"/>
      <c r="M187" s="711"/>
    </row>
    <row r="188" spans="1:13" s="409" customFormat="1" ht="25.95" customHeight="1">
      <c r="A188" s="1081"/>
      <c r="B188" s="668" t="s">
        <v>609</v>
      </c>
      <c r="C188" s="709" t="s">
        <v>553</v>
      </c>
      <c r="D188" s="709"/>
      <c r="E188" s="709"/>
      <c r="F188" s="709"/>
      <c r="G188" s="709"/>
      <c r="H188" s="709"/>
      <c r="I188" s="709"/>
      <c r="J188" s="709"/>
      <c r="K188" s="709"/>
      <c r="L188" s="709"/>
      <c r="M188" s="711"/>
    </row>
    <row r="189" spans="1:13" s="409" customFormat="1" ht="26.4">
      <c r="A189" s="1081"/>
      <c r="B189" s="668" t="s">
        <v>610</v>
      </c>
      <c r="C189" s="709" t="s">
        <v>553</v>
      </c>
      <c r="D189" s="709"/>
      <c r="E189" s="709"/>
      <c r="F189" s="709"/>
      <c r="G189" s="709"/>
      <c r="H189" s="709"/>
      <c r="I189" s="709"/>
      <c r="J189" s="709"/>
      <c r="K189" s="709"/>
      <c r="L189" s="709"/>
      <c r="M189" s="719"/>
    </row>
    <row r="190" spans="1:13" s="409" customFormat="1" ht="39.6">
      <c r="A190" s="1081"/>
      <c r="B190" s="668" t="s">
        <v>612</v>
      </c>
      <c r="C190" s="709"/>
      <c r="D190" s="709" t="s">
        <v>553</v>
      </c>
      <c r="E190" s="709"/>
      <c r="F190" s="709"/>
      <c r="G190" s="709"/>
      <c r="H190" s="709"/>
      <c r="I190" s="709"/>
      <c r="J190" s="709"/>
      <c r="K190" s="709"/>
      <c r="L190" s="709"/>
      <c r="M190" s="711"/>
    </row>
    <row r="191" spans="1:13" s="409" customFormat="1" ht="26.4">
      <c r="A191" s="1081"/>
      <c r="B191" s="668" t="s">
        <v>613</v>
      </c>
      <c r="C191" s="709"/>
      <c r="D191" s="709"/>
      <c r="E191" s="709" t="s">
        <v>553</v>
      </c>
      <c r="F191" s="709"/>
      <c r="G191" s="709"/>
      <c r="H191" s="709"/>
      <c r="I191" s="709"/>
      <c r="J191" s="709"/>
      <c r="K191" s="709" t="s">
        <v>553</v>
      </c>
      <c r="L191" s="709"/>
      <c r="M191" s="713"/>
    </row>
    <row r="192" spans="1:13" s="409" customFormat="1" ht="52.8">
      <c r="A192" s="1081"/>
      <c r="B192" s="668" t="s">
        <v>611</v>
      </c>
      <c r="C192" s="709"/>
      <c r="D192" s="709"/>
      <c r="E192" s="709"/>
      <c r="F192" s="709"/>
      <c r="G192" s="709"/>
      <c r="H192" s="709"/>
      <c r="I192" s="709"/>
      <c r="J192" s="709"/>
      <c r="K192" s="709"/>
      <c r="L192" s="709"/>
      <c r="M192" s="711" t="s">
        <v>699</v>
      </c>
    </row>
    <row r="193" spans="1:13" s="409" customFormat="1" ht="26.4">
      <c r="A193" s="1081"/>
      <c r="B193" s="712" t="s">
        <v>614</v>
      </c>
      <c r="C193" s="709"/>
      <c r="D193" s="709" t="s">
        <v>553</v>
      </c>
      <c r="E193" s="709"/>
      <c r="F193" s="709"/>
      <c r="G193" s="709"/>
      <c r="H193" s="709"/>
      <c r="I193" s="709"/>
      <c r="J193" s="709"/>
      <c r="K193" s="709"/>
      <c r="L193" s="709"/>
      <c r="M193" s="719"/>
    </row>
    <row r="194" spans="1:13" s="409" customFormat="1" ht="39.6">
      <c r="A194" s="1081"/>
      <c r="B194" s="668" t="s">
        <v>615</v>
      </c>
      <c r="C194" s="709"/>
      <c r="D194" s="709"/>
      <c r="E194" s="709"/>
      <c r="F194" s="709"/>
      <c r="G194" s="709"/>
      <c r="H194" s="709"/>
      <c r="I194" s="709"/>
      <c r="J194" s="709"/>
      <c r="K194" s="709"/>
      <c r="L194" s="709"/>
      <c r="M194" s="711" t="s">
        <v>1107</v>
      </c>
    </row>
    <row r="195" spans="1:13" s="409" customFormat="1" ht="26.4">
      <c r="A195" s="1082"/>
      <c r="B195" s="668" t="s">
        <v>616</v>
      </c>
      <c r="C195" s="709" t="s">
        <v>553</v>
      </c>
      <c r="D195" s="709"/>
      <c r="E195" s="709"/>
      <c r="F195" s="709"/>
      <c r="G195" s="709"/>
      <c r="H195" s="709"/>
      <c r="I195" s="709"/>
      <c r="J195" s="709"/>
      <c r="K195" s="709"/>
      <c r="L195" s="709"/>
      <c r="M195" s="711"/>
    </row>
    <row r="196" spans="1:13" s="409" customFormat="1" ht="12.45" customHeight="1">
      <c r="A196" s="1080" t="s">
        <v>11</v>
      </c>
      <c r="B196" s="668" t="s">
        <v>617</v>
      </c>
      <c r="C196" s="709"/>
      <c r="D196" s="709"/>
      <c r="E196" s="709"/>
      <c r="F196" s="709"/>
      <c r="G196" s="709"/>
      <c r="H196" s="709"/>
      <c r="I196" s="709"/>
      <c r="J196" s="709"/>
      <c r="K196" s="709" t="s">
        <v>553</v>
      </c>
      <c r="L196" s="709"/>
      <c r="M196" s="711"/>
    </row>
    <row r="197" spans="1:13" s="409" customFormat="1" ht="12.45" customHeight="1">
      <c r="A197" s="1081"/>
      <c r="B197" s="668" t="s">
        <v>618</v>
      </c>
      <c r="C197" s="709"/>
      <c r="D197" s="709"/>
      <c r="E197" s="709"/>
      <c r="F197" s="709"/>
      <c r="G197" s="709"/>
      <c r="H197" s="709"/>
      <c r="I197" s="709"/>
      <c r="J197" s="709"/>
      <c r="K197" s="709" t="s">
        <v>553</v>
      </c>
      <c r="L197" s="709"/>
      <c r="M197" s="711"/>
    </row>
    <row r="198" spans="1:13" s="409" customFormat="1" ht="13.2">
      <c r="A198" s="1081"/>
      <c r="B198" s="668" t="s">
        <v>619</v>
      </c>
      <c r="C198" s="709"/>
      <c r="D198" s="709"/>
      <c r="E198" s="709"/>
      <c r="F198" s="709"/>
      <c r="G198" s="709"/>
      <c r="H198" s="709"/>
      <c r="I198" s="709"/>
      <c r="J198" s="709"/>
      <c r="K198" s="709" t="s">
        <v>553</v>
      </c>
      <c r="L198" s="709"/>
      <c r="M198" s="711"/>
    </row>
    <row r="199" spans="1:13" s="409" customFormat="1" ht="13.2">
      <c r="A199" s="1081"/>
      <c r="B199" s="668" t="s">
        <v>620</v>
      </c>
      <c r="C199" s="709"/>
      <c r="D199" s="709"/>
      <c r="E199" s="709"/>
      <c r="F199" s="709"/>
      <c r="G199" s="709"/>
      <c r="H199" s="709"/>
      <c r="I199" s="709"/>
      <c r="J199" s="709"/>
      <c r="K199" s="709"/>
      <c r="L199" s="709" t="s">
        <v>553</v>
      </c>
      <c r="M199" s="711"/>
    </row>
    <row r="200" spans="1:13" s="409" customFormat="1" ht="13.2">
      <c r="A200" s="1081"/>
      <c r="B200" s="668" t="s">
        <v>621</v>
      </c>
      <c r="C200" s="709"/>
      <c r="D200" s="709"/>
      <c r="E200" s="709"/>
      <c r="F200" s="709"/>
      <c r="G200" s="709"/>
      <c r="H200" s="709"/>
      <c r="I200" s="709"/>
      <c r="J200" s="709"/>
      <c r="K200" s="709"/>
      <c r="L200" s="709" t="s">
        <v>553</v>
      </c>
      <c r="M200" s="711"/>
    </row>
    <row r="201" spans="1:13" s="409" customFormat="1" ht="13.2">
      <c r="A201" s="1081"/>
      <c r="B201" s="668" t="s">
        <v>622</v>
      </c>
      <c r="C201" s="709"/>
      <c r="D201" s="709"/>
      <c r="E201" s="709"/>
      <c r="F201" s="709"/>
      <c r="G201" s="709"/>
      <c r="H201" s="709"/>
      <c r="I201" s="709"/>
      <c r="J201" s="709"/>
      <c r="K201" s="709"/>
      <c r="L201" s="709" t="s">
        <v>553</v>
      </c>
      <c r="M201" s="711"/>
    </row>
    <row r="202" spans="1:13" s="409" customFormat="1" ht="13.2">
      <c r="A202" s="1081"/>
      <c r="B202" s="668" t="s">
        <v>623</v>
      </c>
      <c r="C202" s="709"/>
      <c r="D202" s="709"/>
      <c r="E202" s="709"/>
      <c r="F202" s="709"/>
      <c r="G202" s="709"/>
      <c r="H202" s="709"/>
      <c r="I202" s="709"/>
      <c r="J202" s="709"/>
      <c r="K202" s="709"/>
      <c r="L202" s="709" t="s">
        <v>553</v>
      </c>
      <c r="M202" s="711"/>
    </row>
    <row r="203" spans="1:13" s="409" customFormat="1" ht="39.6">
      <c r="A203" s="1081"/>
      <c r="B203" s="668" t="s">
        <v>624</v>
      </c>
      <c r="C203" s="709"/>
      <c r="D203" s="709"/>
      <c r="E203" s="709"/>
      <c r="F203" s="709"/>
      <c r="G203" s="709"/>
      <c r="H203" s="709"/>
      <c r="I203" s="709"/>
      <c r="J203" s="709"/>
      <c r="K203" s="709"/>
      <c r="L203" s="709"/>
      <c r="M203" s="713" t="s">
        <v>697</v>
      </c>
    </row>
    <row r="204" spans="1:13" s="409" customFormat="1" ht="13.2">
      <c r="A204" s="1081"/>
      <c r="B204" s="668" t="s">
        <v>625</v>
      </c>
      <c r="C204" s="709"/>
      <c r="D204" s="709"/>
      <c r="E204" s="709"/>
      <c r="F204" s="709"/>
      <c r="G204" s="709"/>
      <c r="H204" s="709"/>
      <c r="I204" s="709"/>
      <c r="J204" s="709"/>
      <c r="K204" s="709"/>
      <c r="L204" s="709" t="s">
        <v>553</v>
      </c>
      <c r="M204" s="711"/>
    </row>
    <row r="205" spans="1:13" s="409" customFormat="1" ht="26.4">
      <c r="A205" s="1081"/>
      <c r="B205" s="668" t="s">
        <v>626</v>
      </c>
      <c r="C205" s="709"/>
      <c r="D205" s="709"/>
      <c r="E205" s="709"/>
      <c r="F205" s="709"/>
      <c r="G205" s="709"/>
      <c r="H205" s="709"/>
      <c r="I205" s="709"/>
      <c r="J205" s="709"/>
      <c r="K205" s="709"/>
      <c r="L205" s="709" t="s">
        <v>553</v>
      </c>
      <c r="M205" s="711"/>
    </row>
    <row r="206" spans="1:13" s="409" customFormat="1" ht="26.4">
      <c r="A206" s="1081"/>
      <c r="B206" s="712" t="s">
        <v>628</v>
      </c>
      <c r="C206" s="709"/>
      <c r="D206" s="709"/>
      <c r="E206" s="709"/>
      <c r="F206" s="709"/>
      <c r="G206" s="709"/>
      <c r="H206" s="709"/>
      <c r="I206" s="709"/>
      <c r="J206" s="709"/>
      <c r="K206" s="709" t="s">
        <v>553</v>
      </c>
      <c r="L206" s="709"/>
      <c r="M206" s="713"/>
    </row>
    <row r="207" spans="1:13" s="409" customFormat="1" ht="26.4">
      <c r="A207" s="1081"/>
      <c r="B207" s="668" t="s">
        <v>629</v>
      </c>
      <c r="C207" s="709"/>
      <c r="D207" s="709"/>
      <c r="E207" s="709"/>
      <c r="F207" s="709"/>
      <c r="G207" s="709"/>
      <c r="H207" s="709"/>
      <c r="I207" s="709"/>
      <c r="J207" s="709"/>
      <c r="K207" s="709"/>
      <c r="L207" s="709" t="s">
        <v>553</v>
      </c>
      <c r="M207" s="711"/>
    </row>
    <row r="208" spans="1:13" s="409" customFormat="1" ht="13.2">
      <c r="A208" s="1081"/>
      <c r="B208" s="668" t="s">
        <v>630</v>
      </c>
      <c r="C208" s="709"/>
      <c r="D208" s="709"/>
      <c r="E208" s="709"/>
      <c r="F208" s="709"/>
      <c r="G208" s="709"/>
      <c r="H208" s="709"/>
      <c r="I208" s="709"/>
      <c r="J208" s="709"/>
      <c r="K208" s="709"/>
      <c r="L208" s="709" t="s">
        <v>553</v>
      </c>
      <c r="M208" s="711"/>
    </row>
    <row r="209" spans="1:13" s="409" customFormat="1" ht="12.45" customHeight="1">
      <c r="A209" s="1081"/>
      <c r="B209" s="668" t="s">
        <v>631</v>
      </c>
      <c r="C209" s="709"/>
      <c r="D209" s="709"/>
      <c r="E209" s="709"/>
      <c r="F209" s="709"/>
      <c r="G209" s="709"/>
      <c r="H209" s="709"/>
      <c r="I209" s="709"/>
      <c r="J209" s="709" t="s">
        <v>553</v>
      </c>
      <c r="K209" s="709"/>
      <c r="L209" s="709"/>
      <c r="M209" s="711"/>
    </row>
    <row r="210" spans="1:13" s="409" customFormat="1" ht="25.2" customHeight="1">
      <c r="A210" s="1081"/>
      <c r="B210" s="668" t="s">
        <v>632</v>
      </c>
      <c r="C210" s="709" t="s">
        <v>553</v>
      </c>
      <c r="D210" s="709"/>
      <c r="E210" s="709"/>
      <c r="F210" s="709"/>
      <c r="G210" s="709"/>
      <c r="H210" s="709"/>
      <c r="I210" s="709"/>
      <c r="J210" s="709"/>
      <c r="K210" s="709"/>
      <c r="L210" s="709"/>
      <c r="M210" s="711"/>
    </row>
    <row r="211" spans="1:13" s="409" customFormat="1" ht="26.4">
      <c r="A211" s="1081"/>
      <c r="B211" s="668" t="s">
        <v>633</v>
      </c>
      <c r="C211" s="709"/>
      <c r="D211" s="709"/>
      <c r="E211" s="709"/>
      <c r="F211" s="709"/>
      <c r="G211" s="709"/>
      <c r="H211" s="709"/>
      <c r="I211" s="709"/>
      <c r="J211" s="709"/>
      <c r="K211" s="709"/>
      <c r="L211" s="709" t="s">
        <v>553</v>
      </c>
      <c r="M211" s="711"/>
    </row>
    <row r="212" spans="1:13" s="409" customFormat="1" ht="13.2">
      <c r="A212" s="1081"/>
      <c r="B212" s="668" t="s">
        <v>634</v>
      </c>
      <c r="C212" s="709"/>
      <c r="D212" s="709"/>
      <c r="E212" s="709"/>
      <c r="F212" s="709" t="s">
        <v>553</v>
      </c>
      <c r="G212" s="709"/>
      <c r="H212" s="709"/>
      <c r="I212" s="709"/>
      <c r="J212" s="719"/>
      <c r="K212" s="709"/>
      <c r="L212" s="709"/>
      <c r="M212" s="711"/>
    </row>
    <row r="213" spans="1:13" s="409" customFormat="1" ht="13.2">
      <c r="A213" s="1081"/>
      <c r="B213" s="668" t="s">
        <v>635</v>
      </c>
      <c r="C213" s="709"/>
      <c r="D213" s="709"/>
      <c r="E213" s="709"/>
      <c r="F213" s="709"/>
      <c r="G213" s="709"/>
      <c r="H213" s="709"/>
      <c r="I213" s="709"/>
      <c r="J213" s="667"/>
      <c r="K213" s="709"/>
      <c r="L213" s="709" t="s">
        <v>553</v>
      </c>
      <c r="M213" s="711"/>
    </row>
    <row r="214" spans="1:13" s="409" customFormat="1" ht="26.4">
      <c r="A214" s="1081"/>
      <c r="B214" s="668" t="s">
        <v>636</v>
      </c>
      <c r="C214" s="709"/>
      <c r="D214" s="709"/>
      <c r="E214" s="709"/>
      <c r="F214" s="709"/>
      <c r="G214" s="709"/>
      <c r="H214" s="709"/>
      <c r="I214" s="709"/>
      <c r="J214" s="709"/>
      <c r="K214" s="709"/>
      <c r="L214" s="709" t="s">
        <v>553</v>
      </c>
      <c r="M214" s="711"/>
    </row>
    <row r="215" spans="1:13" s="409" customFormat="1" ht="12.45" customHeight="1">
      <c r="A215" s="1081"/>
      <c r="B215" s="668" t="s">
        <v>637</v>
      </c>
      <c r="C215" s="709"/>
      <c r="D215" s="709"/>
      <c r="E215" s="709"/>
      <c r="F215" s="709"/>
      <c r="G215" s="709"/>
      <c r="H215" s="709"/>
      <c r="I215" s="709"/>
      <c r="J215" s="709"/>
      <c r="K215" s="709"/>
      <c r="L215" s="709" t="s">
        <v>553</v>
      </c>
      <c r="M215" s="711"/>
    </row>
    <row r="216" spans="1:13" s="409" customFormat="1" ht="13.2">
      <c r="A216" s="1081"/>
      <c r="B216" s="668" t="s">
        <v>638</v>
      </c>
      <c r="C216" s="709"/>
      <c r="D216" s="709"/>
      <c r="E216" s="709"/>
      <c r="F216" s="709"/>
      <c r="G216" s="709"/>
      <c r="H216" s="709"/>
      <c r="I216" s="709"/>
      <c r="J216" s="709"/>
      <c r="K216" s="709"/>
      <c r="L216" s="709" t="s">
        <v>553</v>
      </c>
      <c r="M216" s="711"/>
    </row>
    <row r="217" spans="1:13" s="409" customFormat="1" ht="13.2">
      <c r="A217" s="1081"/>
      <c r="B217" s="668" t="s">
        <v>639</v>
      </c>
      <c r="C217" s="709"/>
      <c r="D217" s="709"/>
      <c r="E217" s="709"/>
      <c r="F217" s="709"/>
      <c r="G217" s="709"/>
      <c r="H217" s="709"/>
      <c r="I217" s="709"/>
      <c r="J217" s="709"/>
      <c r="K217" s="709" t="s">
        <v>553</v>
      </c>
      <c r="L217" s="709"/>
      <c r="M217" s="711"/>
    </row>
    <row r="218" spans="1:13" s="409" customFormat="1" ht="26.4">
      <c r="A218" s="1081"/>
      <c r="B218" s="668" t="s">
        <v>640</v>
      </c>
      <c r="C218" s="709" t="s">
        <v>553</v>
      </c>
      <c r="D218" s="709"/>
      <c r="E218" s="709"/>
      <c r="F218" s="709"/>
      <c r="G218" s="709"/>
      <c r="H218" s="709"/>
      <c r="I218" s="709"/>
      <c r="J218" s="709"/>
      <c r="K218" s="709"/>
      <c r="L218" s="709"/>
      <c r="M218" s="711"/>
    </row>
    <row r="219" spans="1:13" s="409" customFormat="1" ht="26.4">
      <c r="A219" s="1081"/>
      <c r="B219" s="668" t="s">
        <v>641</v>
      </c>
      <c r="C219" s="709"/>
      <c r="D219" s="709"/>
      <c r="E219" s="709"/>
      <c r="F219" s="709"/>
      <c r="G219" s="709"/>
      <c r="H219" s="709"/>
      <c r="I219" s="709"/>
      <c r="J219" s="709"/>
      <c r="K219" s="709"/>
      <c r="L219" s="709" t="s">
        <v>553</v>
      </c>
      <c r="M219" s="711"/>
    </row>
    <row r="220" spans="1:13" s="409" customFormat="1" ht="26.4">
      <c r="A220" s="1081"/>
      <c r="B220" s="668" t="s">
        <v>642</v>
      </c>
      <c r="C220" s="709"/>
      <c r="D220" s="709"/>
      <c r="E220" s="709"/>
      <c r="F220" s="709"/>
      <c r="G220" s="709"/>
      <c r="H220" s="709"/>
      <c r="I220" s="709"/>
      <c r="J220" s="709"/>
      <c r="K220" s="709"/>
      <c r="L220" s="709" t="s">
        <v>553</v>
      </c>
      <c r="M220" s="711"/>
    </row>
    <row r="221" spans="1:13" s="409" customFormat="1" ht="13.2">
      <c r="A221" s="1081"/>
      <c r="B221" s="668" t="s">
        <v>643</v>
      </c>
      <c r="C221" s="709"/>
      <c r="D221" s="709"/>
      <c r="E221" s="709"/>
      <c r="F221" s="709"/>
      <c r="G221" s="709"/>
      <c r="H221" s="709"/>
      <c r="I221" s="709"/>
      <c r="J221" s="709"/>
      <c r="K221" s="709" t="s">
        <v>553</v>
      </c>
      <c r="L221" s="709"/>
      <c r="M221" s="711"/>
    </row>
    <row r="222" spans="1:13" s="409" customFormat="1" ht="12.45" customHeight="1">
      <c r="A222" s="1081"/>
      <c r="B222" s="668" t="s">
        <v>644</v>
      </c>
      <c r="C222" s="709"/>
      <c r="D222" s="709"/>
      <c r="E222" s="709"/>
      <c r="F222" s="709"/>
      <c r="G222" s="709"/>
      <c r="H222" s="709"/>
      <c r="I222" s="709"/>
      <c r="J222" s="709"/>
      <c r="K222" s="709"/>
      <c r="L222" s="709" t="s">
        <v>553</v>
      </c>
      <c r="M222" s="711"/>
    </row>
    <row r="223" spans="1:13" s="409" customFormat="1" ht="13.2">
      <c r="A223" s="1081"/>
      <c r="B223" s="668" t="s">
        <v>645</v>
      </c>
      <c r="C223" s="709"/>
      <c r="D223" s="709"/>
      <c r="E223" s="709"/>
      <c r="F223" s="709"/>
      <c r="G223" s="709"/>
      <c r="H223" s="709"/>
      <c r="I223" s="709"/>
      <c r="J223" s="709"/>
      <c r="K223" s="709" t="s">
        <v>553</v>
      </c>
      <c r="L223" s="709"/>
      <c r="M223" s="711"/>
    </row>
    <row r="224" spans="1:13" s="409" customFormat="1" ht="26.4">
      <c r="A224" s="1081"/>
      <c r="B224" s="668" t="s">
        <v>646</v>
      </c>
      <c r="C224" s="709" t="s">
        <v>553</v>
      </c>
      <c r="D224" s="709"/>
      <c r="E224" s="709"/>
      <c r="F224" s="709"/>
      <c r="G224" s="709"/>
      <c r="H224" s="709"/>
      <c r="I224" s="709"/>
      <c r="J224" s="709"/>
      <c r="K224" s="709"/>
      <c r="L224" s="709"/>
      <c r="M224" s="711"/>
    </row>
    <row r="225" spans="1:13" s="409" customFormat="1" ht="26.4">
      <c r="A225" s="1081"/>
      <c r="B225" s="668" t="s">
        <v>647</v>
      </c>
      <c r="C225" s="709"/>
      <c r="D225" s="709"/>
      <c r="E225" s="709"/>
      <c r="F225" s="709"/>
      <c r="G225" s="709"/>
      <c r="H225" s="709"/>
      <c r="I225" s="709"/>
      <c r="J225" s="709"/>
      <c r="K225" s="709" t="s">
        <v>553</v>
      </c>
      <c r="L225" s="709"/>
      <c r="M225" s="711"/>
    </row>
    <row r="226" spans="1:13" s="409" customFormat="1" ht="26.4">
      <c r="A226" s="1081"/>
      <c r="B226" s="668" t="s">
        <v>648</v>
      </c>
      <c r="C226" s="709"/>
      <c r="D226" s="709"/>
      <c r="E226" s="709"/>
      <c r="F226" s="709"/>
      <c r="G226" s="709"/>
      <c r="H226" s="709"/>
      <c r="I226" s="709"/>
      <c r="J226" s="709"/>
      <c r="K226" s="709" t="s">
        <v>553</v>
      </c>
      <c r="L226" s="709"/>
      <c r="M226" s="711"/>
    </row>
    <row r="227" spans="1:13" s="409" customFormat="1" ht="26.4">
      <c r="A227" s="1081"/>
      <c r="B227" s="668" t="s">
        <v>649</v>
      </c>
      <c r="C227" s="709" t="s">
        <v>553</v>
      </c>
      <c r="D227" s="709"/>
      <c r="E227" s="709"/>
      <c r="F227" s="709"/>
      <c r="G227" s="709"/>
      <c r="H227" s="709"/>
      <c r="I227" s="709"/>
      <c r="J227" s="709"/>
      <c r="K227" s="709"/>
      <c r="L227" s="709"/>
      <c r="M227" s="711"/>
    </row>
    <row r="228" spans="1:13" s="409" customFormat="1" ht="39.6">
      <c r="A228" s="1081"/>
      <c r="B228" s="668" t="s">
        <v>650</v>
      </c>
      <c r="C228" s="709"/>
      <c r="D228" s="709"/>
      <c r="E228" s="709"/>
      <c r="F228" s="709"/>
      <c r="G228" s="709"/>
      <c r="H228" s="709"/>
      <c r="I228" s="709"/>
      <c r="J228" s="709"/>
      <c r="K228" s="709" t="s">
        <v>553</v>
      </c>
      <c r="L228" s="709"/>
      <c r="M228" s="711"/>
    </row>
    <row r="229" spans="1:13" s="409" customFormat="1" ht="26.4">
      <c r="A229" s="1081"/>
      <c r="B229" s="668" t="s">
        <v>651</v>
      </c>
      <c r="C229" s="709"/>
      <c r="D229" s="709"/>
      <c r="E229" s="709"/>
      <c r="F229" s="709"/>
      <c r="G229" s="709"/>
      <c r="H229" s="709"/>
      <c r="I229" s="709"/>
      <c r="J229" s="709"/>
      <c r="K229" s="709"/>
      <c r="L229" s="709" t="s">
        <v>553</v>
      </c>
      <c r="M229" s="711"/>
    </row>
    <row r="230" spans="1:13" s="409" customFormat="1" ht="26.4">
      <c r="A230" s="1081"/>
      <c r="B230" s="668" t="s">
        <v>652</v>
      </c>
      <c r="C230" s="709"/>
      <c r="D230" s="709"/>
      <c r="E230" s="709"/>
      <c r="F230" s="709"/>
      <c r="G230" s="709"/>
      <c r="H230" s="709"/>
      <c r="I230" s="709"/>
      <c r="J230" s="709"/>
      <c r="K230" s="709" t="s">
        <v>553</v>
      </c>
      <c r="L230" s="709"/>
      <c r="M230" s="711"/>
    </row>
    <row r="231" spans="1:13" s="409" customFormat="1" ht="26.4">
      <c r="A231" s="1081"/>
      <c r="B231" s="668" t="s">
        <v>653</v>
      </c>
      <c r="C231" s="709"/>
      <c r="D231" s="709"/>
      <c r="E231" s="709"/>
      <c r="F231" s="709"/>
      <c r="G231" s="709"/>
      <c r="H231" s="709"/>
      <c r="I231" s="709"/>
      <c r="J231" s="709"/>
      <c r="K231" s="709"/>
      <c r="L231" s="709" t="s">
        <v>553</v>
      </c>
      <c r="M231" s="711"/>
    </row>
    <row r="232" spans="1:13" s="409" customFormat="1" ht="26.4">
      <c r="A232" s="1081"/>
      <c r="B232" s="668" t="s">
        <v>654</v>
      </c>
      <c r="C232" s="709"/>
      <c r="D232" s="709"/>
      <c r="E232" s="709"/>
      <c r="F232" s="709"/>
      <c r="G232" s="709"/>
      <c r="H232" s="709"/>
      <c r="I232" s="709"/>
      <c r="J232" s="709"/>
      <c r="K232" s="709"/>
      <c r="L232" s="709" t="s">
        <v>553</v>
      </c>
      <c r="M232" s="711"/>
    </row>
    <row r="233" spans="1:13" s="409" customFormat="1" ht="26.4">
      <c r="A233" s="1081"/>
      <c r="B233" s="668" t="s">
        <v>655</v>
      </c>
      <c r="C233" s="709"/>
      <c r="D233" s="709"/>
      <c r="E233" s="709"/>
      <c r="F233" s="709"/>
      <c r="G233" s="709"/>
      <c r="H233" s="709"/>
      <c r="I233" s="709"/>
      <c r="J233" s="709"/>
      <c r="K233" s="709"/>
      <c r="L233" s="709" t="s">
        <v>553</v>
      </c>
      <c r="M233" s="711"/>
    </row>
    <row r="234" spans="1:13" s="409" customFormat="1" ht="13.2">
      <c r="A234" s="1081"/>
      <c r="B234" s="668" t="s">
        <v>656</v>
      </c>
      <c r="C234" s="709"/>
      <c r="D234" s="709"/>
      <c r="E234" s="709"/>
      <c r="F234" s="709"/>
      <c r="G234" s="709"/>
      <c r="H234" s="709"/>
      <c r="I234" s="709"/>
      <c r="J234" s="709"/>
      <c r="K234" s="709"/>
      <c r="L234" s="709" t="s">
        <v>553</v>
      </c>
      <c r="M234" s="711"/>
    </row>
    <row r="235" spans="1:13" s="409" customFormat="1" ht="26.4">
      <c r="A235" s="1081"/>
      <c r="B235" s="668" t="s">
        <v>657</v>
      </c>
      <c r="C235" s="709"/>
      <c r="D235" s="709"/>
      <c r="E235" s="709"/>
      <c r="F235" s="709"/>
      <c r="G235" s="709"/>
      <c r="H235" s="709"/>
      <c r="I235" s="709"/>
      <c r="J235" s="709"/>
      <c r="K235" s="709"/>
      <c r="L235" s="709" t="s">
        <v>553</v>
      </c>
      <c r="M235" s="711"/>
    </row>
    <row r="236" spans="1:13" s="409" customFormat="1" ht="26.4">
      <c r="A236" s="1081"/>
      <c r="B236" s="668" t="s">
        <v>658</v>
      </c>
      <c r="C236" s="709"/>
      <c r="D236" s="709"/>
      <c r="E236" s="709"/>
      <c r="F236" s="709"/>
      <c r="G236" s="709"/>
      <c r="H236" s="709"/>
      <c r="I236" s="709"/>
      <c r="J236" s="709"/>
      <c r="K236" s="709"/>
      <c r="L236" s="709"/>
      <c r="M236" s="713" t="s">
        <v>700</v>
      </c>
    </row>
    <row r="237" spans="1:13" s="409" customFormat="1" ht="26.4">
      <c r="A237" s="1081"/>
      <c r="B237" s="668" t="s">
        <v>659</v>
      </c>
      <c r="C237" s="709"/>
      <c r="D237" s="709"/>
      <c r="E237" s="709"/>
      <c r="F237" s="709"/>
      <c r="G237" s="709"/>
      <c r="H237" s="709"/>
      <c r="I237" s="709"/>
      <c r="J237" s="709"/>
      <c r="K237" s="709"/>
      <c r="L237" s="709" t="s">
        <v>553</v>
      </c>
      <c r="M237" s="711"/>
    </row>
    <row r="238" spans="1:13" s="409" customFormat="1" ht="26.4">
      <c r="A238" s="1081"/>
      <c r="B238" s="668" t="s">
        <v>660</v>
      </c>
      <c r="C238" s="709"/>
      <c r="D238" s="709"/>
      <c r="E238" s="709"/>
      <c r="F238" s="709"/>
      <c r="G238" s="709"/>
      <c r="H238" s="709"/>
      <c r="I238" s="709"/>
      <c r="J238" s="709"/>
      <c r="K238" s="709" t="s">
        <v>553</v>
      </c>
      <c r="L238" s="709"/>
      <c r="M238" s="711"/>
    </row>
    <row r="239" spans="1:13" s="409" customFormat="1" ht="26.4">
      <c r="A239" s="1081"/>
      <c r="B239" s="668" t="s">
        <v>661</v>
      </c>
      <c r="C239" s="709"/>
      <c r="D239" s="709"/>
      <c r="E239" s="709"/>
      <c r="F239" s="709"/>
      <c r="G239" s="709"/>
      <c r="H239" s="709"/>
      <c r="I239" s="709"/>
      <c r="J239" s="709"/>
      <c r="K239" s="709"/>
      <c r="L239" s="709" t="s">
        <v>553</v>
      </c>
      <c r="M239" s="711"/>
    </row>
    <row r="240" spans="1:13" s="409" customFormat="1" ht="26.4">
      <c r="A240" s="1081"/>
      <c r="B240" s="668" t="s">
        <v>662</v>
      </c>
      <c r="C240" s="709"/>
      <c r="D240" s="709"/>
      <c r="E240" s="709"/>
      <c r="F240" s="709"/>
      <c r="G240" s="709"/>
      <c r="H240" s="709"/>
      <c r="I240" s="709"/>
      <c r="J240" s="709"/>
      <c r="K240" s="709"/>
      <c r="L240" s="709" t="s">
        <v>553</v>
      </c>
      <c r="M240" s="713"/>
    </row>
    <row r="241" spans="1:14" s="409" customFormat="1" ht="26.4">
      <c r="A241" s="1081"/>
      <c r="B241" s="668" t="s">
        <v>663</v>
      </c>
      <c r="C241" s="709"/>
      <c r="D241" s="709"/>
      <c r="E241" s="709"/>
      <c r="F241" s="709"/>
      <c r="G241" s="709"/>
      <c r="H241" s="709"/>
      <c r="I241" s="709"/>
      <c r="J241" s="709"/>
      <c r="K241" s="709" t="s">
        <v>553</v>
      </c>
      <c r="L241" s="709"/>
      <c r="M241" s="711"/>
    </row>
    <row r="242" spans="1:14" s="409" customFormat="1" ht="13.2">
      <c r="A242" s="1081"/>
      <c r="B242" s="668" t="s">
        <v>664</v>
      </c>
      <c r="C242" s="709"/>
      <c r="D242" s="709"/>
      <c r="E242" s="709"/>
      <c r="F242" s="709"/>
      <c r="G242" s="709"/>
      <c r="H242" s="709"/>
      <c r="I242" s="709"/>
      <c r="J242" s="709"/>
      <c r="K242" s="709"/>
      <c r="L242" s="709" t="s">
        <v>553</v>
      </c>
      <c r="M242" s="711"/>
    </row>
    <row r="243" spans="1:14" s="409" customFormat="1" ht="26.4">
      <c r="A243" s="1081"/>
      <c r="B243" s="668" t="s">
        <v>665</v>
      </c>
      <c r="C243" s="709"/>
      <c r="D243" s="709"/>
      <c r="E243" s="709"/>
      <c r="F243" s="709"/>
      <c r="G243" s="709"/>
      <c r="H243" s="709"/>
      <c r="I243" s="709"/>
      <c r="J243" s="709"/>
      <c r="K243" s="709" t="s">
        <v>553</v>
      </c>
      <c r="L243" s="709"/>
      <c r="M243" s="711"/>
    </row>
    <row r="244" spans="1:14" s="409" customFormat="1" ht="26.4">
      <c r="A244" s="1081"/>
      <c r="B244" s="668" t="s">
        <v>666</v>
      </c>
      <c r="C244" s="709"/>
      <c r="D244" s="709" t="s">
        <v>553</v>
      </c>
      <c r="E244" s="709"/>
      <c r="F244" s="709"/>
      <c r="G244" s="709"/>
      <c r="H244" s="709"/>
      <c r="I244" s="709"/>
      <c r="J244" s="709"/>
      <c r="K244" s="709"/>
      <c r="L244" s="709"/>
      <c r="M244" s="711"/>
    </row>
    <row r="245" spans="1:14" s="409" customFormat="1" ht="26.4">
      <c r="A245" s="1081"/>
      <c r="B245" s="668" t="s">
        <v>667</v>
      </c>
      <c r="C245" s="709"/>
      <c r="D245" s="709"/>
      <c r="E245" s="709"/>
      <c r="F245" s="709"/>
      <c r="G245" s="709"/>
      <c r="H245" s="709"/>
      <c r="I245" s="709"/>
      <c r="J245" s="709"/>
      <c r="K245" s="709" t="s">
        <v>553</v>
      </c>
      <c r="L245" s="709"/>
      <c r="M245" s="711"/>
    </row>
    <row r="246" spans="1:14" s="409" customFormat="1" ht="13.2">
      <c r="A246" s="1081"/>
      <c r="B246" s="668" t="s">
        <v>668</v>
      </c>
      <c r="C246" s="709"/>
      <c r="D246" s="709"/>
      <c r="E246" s="709"/>
      <c r="F246" s="709"/>
      <c r="G246" s="709"/>
      <c r="H246" s="709"/>
      <c r="I246" s="709"/>
      <c r="J246" s="709"/>
      <c r="K246" s="709"/>
      <c r="L246" s="709" t="s">
        <v>553</v>
      </c>
      <c r="M246" s="711"/>
    </row>
    <row r="247" spans="1:14" s="409" customFormat="1" ht="12.45" customHeight="1">
      <c r="A247" s="1081"/>
      <c r="B247" s="668" t="s">
        <v>669</v>
      </c>
      <c r="C247" s="709" t="s">
        <v>553</v>
      </c>
      <c r="D247" s="709" t="s">
        <v>553</v>
      </c>
      <c r="E247" s="709"/>
      <c r="F247" s="709"/>
      <c r="G247" s="709"/>
      <c r="H247" s="709"/>
      <c r="I247" s="709"/>
      <c r="J247" s="709"/>
      <c r="K247" s="709"/>
      <c r="L247" s="709"/>
      <c r="M247" s="711"/>
    </row>
    <row r="248" spans="1:14" s="409" customFormat="1" ht="26.4">
      <c r="A248" s="1081"/>
      <c r="B248" s="668" t="s">
        <v>1105</v>
      </c>
      <c r="C248" s="709"/>
      <c r="D248" s="709"/>
      <c r="E248" s="709"/>
      <c r="F248" s="709"/>
      <c r="G248" s="709"/>
      <c r="H248" s="709"/>
      <c r="I248" s="709"/>
      <c r="J248" s="709"/>
      <c r="K248" s="709" t="s">
        <v>553</v>
      </c>
      <c r="L248" s="709"/>
      <c r="M248" s="711"/>
    </row>
    <row r="249" spans="1:14" s="409" customFormat="1" ht="13.2">
      <c r="A249" s="1081"/>
      <c r="B249" s="668" t="s">
        <v>670</v>
      </c>
      <c r="C249" s="709"/>
      <c r="D249" s="709"/>
      <c r="E249" s="709"/>
      <c r="F249" s="709"/>
      <c r="G249" s="709"/>
      <c r="H249" s="709"/>
      <c r="I249" s="709"/>
      <c r="J249" s="709"/>
      <c r="K249" s="709"/>
      <c r="L249" s="709" t="s">
        <v>553</v>
      </c>
      <c r="M249" s="711"/>
    </row>
    <row r="250" spans="1:14" s="409" customFormat="1" ht="26.4">
      <c r="A250" s="1081"/>
      <c r="B250" s="668" t="s">
        <v>671</v>
      </c>
      <c r="C250" s="709"/>
      <c r="D250" s="709"/>
      <c r="E250" s="709"/>
      <c r="F250" s="709"/>
      <c r="G250" s="709"/>
      <c r="H250" s="709"/>
      <c r="I250" s="709"/>
      <c r="J250" s="709"/>
      <c r="K250" s="709"/>
      <c r="L250" s="709" t="s">
        <v>553</v>
      </c>
      <c r="M250" s="711"/>
    </row>
    <row r="251" spans="1:14" s="409" customFormat="1" ht="26.4">
      <c r="A251" s="1081"/>
      <c r="B251" s="668" t="s">
        <v>672</v>
      </c>
      <c r="C251" s="709" t="s">
        <v>553</v>
      </c>
      <c r="D251" s="709"/>
      <c r="E251" s="709"/>
      <c r="F251" s="709"/>
      <c r="G251" s="709"/>
      <c r="H251" s="709"/>
      <c r="I251" s="709"/>
      <c r="J251" s="709"/>
      <c r="K251" s="709"/>
      <c r="L251" s="709"/>
      <c r="M251" s="711"/>
    </row>
    <row r="252" spans="1:14" s="409" customFormat="1" ht="26.4">
      <c r="A252" s="1081"/>
      <c r="B252" s="668" t="s">
        <v>673</v>
      </c>
      <c r="C252" s="709"/>
      <c r="D252" s="709"/>
      <c r="E252" s="709"/>
      <c r="F252" s="709"/>
      <c r="G252" s="709"/>
      <c r="H252" s="709"/>
      <c r="I252" s="709"/>
      <c r="J252" s="709"/>
      <c r="K252" s="709"/>
      <c r="L252" s="709" t="s">
        <v>553</v>
      </c>
      <c r="M252" s="711"/>
    </row>
    <row r="253" spans="1:14" s="409" customFormat="1" ht="26.4">
      <c r="A253" s="1081"/>
      <c r="B253" s="668" t="s">
        <v>674</v>
      </c>
      <c r="C253" s="709" t="s">
        <v>553</v>
      </c>
      <c r="D253" s="709" t="s">
        <v>553</v>
      </c>
      <c r="E253" s="709"/>
      <c r="F253" s="709"/>
      <c r="G253" s="709"/>
      <c r="H253" s="709"/>
      <c r="I253" s="709"/>
      <c r="J253" s="709"/>
      <c r="K253" s="709"/>
      <c r="L253" s="709"/>
      <c r="M253" s="711"/>
      <c r="N253" s="413"/>
    </row>
    <row r="254" spans="1:14" s="409" customFormat="1" ht="26.4">
      <c r="A254" s="1081"/>
      <c r="B254" s="668" t="s">
        <v>675</v>
      </c>
      <c r="C254" s="709"/>
      <c r="D254" s="709"/>
      <c r="E254" s="709"/>
      <c r="F254" s="709"/>
      <c r="G254" s="709"/>
      <c r="H254" s="709"/>
      <c r="I254" s="709"/>
      <c r="J254" s="709"/>
      <c r="K254" s="709" t="s">
        <v>553</v>
      </c>
      <c r="L254" s="709"/>
      <c r="M254" s="711"/>
      <c r="N254" s="417"/>
    </row>
    <row r="255" spans="1:14" s="104" customFormat="1" ht="26.4">
      <c r="A255" s="1081"/>
      <c r="B255" s="668" t="s">
        <v>676</v>
      </c>
      <c r="C255" s="709"/>
      <c r="D255" s="709"/>
      <c r="E255" s="709"/>
      <c r="F255" s="709"/>
      <c r="G255" s="709"/>
      <c r="H255" s="709"/>
      <c r="I255" s="709"/>
      <c r="J255" s="709"/>
      <c r="K255" s="709"/>
      <c r="L255" s="709" t="s">
        <v>553</v>
      </c>
      <c r="M255" s="711"/>
    </row>
    <row r="256" spans="1:14">
      <c r="A256" s="1081"/>
      <c r="B256" s="668" t="s">
        <v>677</v>
      </c>
      <c r="C256" s="709"/>
      <c r="D256" s="709"/>
      <c r="E256" s="709"/>
      <c r="F256" s="709"/>
      <c r="G256" s="709"/>
      <c r="H256" s="709"/>
      <c r="I256" s="709"/>
      <c r="J256" s="709"/>
      <c r="K256" s="709" t="s">
        <v>553</v>
      </c>
      <c r="L256" s="709"/>
      <c r="M256" s="711"/>
    </row>
    <row r="257" spans="1:13">
      <c r="A257" s="1081"/>
      <c r="B257" s="668" t="s">
        <v>678</v>
      </c>
      <c r="C257" s="709"/>
      <c r="D257" s="709"/>
      <c r="E257" s="709"/>
      <c r="F257" s="709"/>
      <c r="G257" s="709"/>
      <c r="H257" s="709"/>
      <c r="I257" s="709"/>
      <c r="J257" s="709"/>
      <c r="K257" s="709"/>
      <c r="L257" s="709" t="s">
        <v>553</v>
      </c>
      <c r="M257" s="711"/>
    </row>
    <row r="258" spans="1:13">
      <c r="A258" s="1081"/>
      <c r="B258" s="668" t="s">
        <v>679</v>
      </c>
      <c r="C258" s="709" t="s">
        <v>553</v>
      </c>
      <c r="D258" s="709" t="s">
        <v>553</v>
      </c>
      <c r="E258" s="709"/>
      <c r="F258" s="709" t="s">
        <v>553</v>
      </c>
      <c r="G258" s="709"/>
      <c r="H258" s="709"/>
      <c r="I258" s="709"/>
      <c r="J258" s="709"/>
      <c r="K258" s="709"/>
      <c r="L258" s="709"/>
      <c r="M258" s="711"/>
    </row>
    <row r="259" spans="1:13" ht="39.6">
      <c r="A259" s="1081"/>
      <c r="B259" s="668" t="s">
        <v>680</v>
      </c>
      <c r="C259" s="709"/>
      <c r="D259" s="709"/>
      <c r="E259" s="709"/>
      <c r="F259" s="709"/>
      <c r="G259" s="709"/>
      <c r="H259" s="709"/>
      <c r="I259" s="709"/>
      <c r="J259" s="709"/>
      <c r="K259" s="709"/>
      <c r="L259" s="709" t="s">
        <v>553</v>
      </c>
      <c r="M259" s="711"/>
    </row>
    <row r="260" spans="1:13">
      <c r="A260" s="1081"/>
      <c r="B260" s="668" t="s">
        <v>681</v>
      </c>
      <c r="C260" s="709"/>
      <c r="D260" s="709"/>
      <c r="E260" s="709"/>
      <c r="F260" s="709"/>
      <c r="G260" s="709"/>
      <c r="H260" s="709"/>
      <c r="I260" s="709"/>
      <c r="J260" s="709"/>
      <c r="K260" s="709"/>
      <c r="L260" s="709" t="s">
        <v>553</v>
      </c>
      <c r="M260" s="711"/>
    </row>
    <row r="261" spans="1:13" ht="26.4">
      <c r="A261" s="1081"/>
      <c r="B261" s="668" t="s">
        <v>682</v>
      </c>
      <c r="C261" s="709"/>
      <c r="D261" s="709"/>
      <c r="E261" s="709"/>
      <c r="F261" s="709"/>
      <c r="G261" s="709"/>
      <c r="H261" s="709"/>
      <c r="I261" s="709"/>
      <c r="J261" s="709"/>
      <c r="K261" s="709" t="s">
        <v>553</v>
      </c>
      <c r="L261" s="709"/>
      <c r="M261" s="711"/>
    </row>
    <row r="262" spans="1:13" ht="26.4">
      <c r="A262" s="1081"/>
      <c r="B262" s="668" t="s">
        <v>683</v>
      </c>
      <c r="C262" s="709"/>
      <c r="D262" s="709"/>
      <c r="E262" s="709"/>
      <c r="F262" s="709"/>
      <c r="G262" s="709"/>
      <c r="H262" s="709"/>
      <c r="I262" s="709"/>
      <c r="J262" s="709"/>
      <c r="K262" s="709"/>
      <c r="L262" s="709" t="s">
        <v>553</v>
      </c>
      <c r="M262" s="711"/>
    </row>
    <row r="263" spans="1:13" ht="26.4">
      <c r="A263" s="1081"/>
      <c r="B263" s="668" t="s">
        <v>684</v>
      </c>
      <c r="C263" s="709"/>
      <c r="D263" s="709"/>
      <c r="E263" s="709"/>
      <c r="F263" s="709"/>
      <c r="G263" s="709"/>
      <c r="H263" s="709"/>
      <c r="I263" s="709"/>
      <c r="J263" s="709"/>
      <c r="K263" s="709" t="s">
        <v>553</v>
      </c>
      <c r="L263" s="709"/>
      <c r="M263" s="711"/>
    </row>
    <row r="264" spans="1:13" ht="26.4">
      <c r="A264" s="1081"/>
      <c r="B264" s="668" t="s">
        <v>685</v>
      </c>
      <c r="C264" s="709"/>
      <c r="D264" s="709"/>
      <c r="E264" s="709"/>
      <c r="F264" s="709"/>
      <c r="G264" s="709"/>
      <c r="H264" s="709"/>
      <c r="I264" s="709"/>
      <c r="J264" s="709"/>
      <c r="K264" s="709" t="s">
        <v>553</v>
      </c>
      <c r="L264" s="709"/>
      <c r="M264" s="711"/>
    </row>
    <row r="265" spans="1:13" ht="26.4">
      <c r="A265" s="1081"/>
      <c r="B265" s="668" t="s">
        <v>686</v>
      </c>
      <c r="C265" s="709"/>
      <c r="D265" s="709"/>
      <c r="E265" s="709"/>
      <c r="F265" s="709"/>
      <c r="G265" s="709"/>
      <c r="H265" s="709"/>
      <c r="I265" s="709"/>
      <c r="J265" s="709"/>
      <c r="K265" s="709"/>
      <c r="L265" s="709" t="s">
        <v>553</v>
      </c>
      <c r="M265" s="711"/>
    </row>
    <row r="266" spans="1:13" ht="26.4">
      <c r="A266" s="1081"/>
      <c r="B266" s="668" t="s">
        <v>687</v>
      </c>
      <c r="C266" s="709"/>
      <c r="D266" s="709"/>
      <c r="E266" s="709"/>
      <c r="F266" s="709"/>
      <c r="G266" s="709"/>
      <c r="H266" s="709" t="s">
        <v>553</v>
      </c>
      <c r="I266" s="709"/>
      <c r="J266" s="709"/>
      <c r="K266" s="709" t="s">
        <v>553</v>
      </c>
      <c r="L266" s="709"/>
      <c r="M266" s="711"/>
    </row>
    <row r="267" spans="1:13" ht="26.4">
      <c r="A267" s="1081"/>
      <c r="B267" s="668" t="s">
        <v>688</v>
      </c>
      <c r="C267" s="709"/>
      <c r="D267" s="709"/>
      <c r="E267" s="709"/>
      <c r="F267" s="709"/>
      <c r="G267" s="709"/>
      <c r="H267" s="709"/>
      <c r="I267" s="709"/>
      <c r="J267" s="709"/>
      <c r="K267" s="709" t="s">
        <v>553</v>
      </c>
      <c r="L267" s="709"/>
      <c r="M267" s="711"/>
    </row>
    <row r="268" spans="1:13" ht="26.4">
      <c r="A268" s="1081"/>
      <c r="B268" s="668" t="s">
        <v>689</v>
      </c>
      <c r="C268" s="709"/>
      <c r="D268" s="709"/>
      <c r="E268" s="709"/>
      <c r="F268" s="709"/>
      <c r="G268" s="709"/>
      <c r="H268" s="709"/>
      <c r="I268" s="709"/>
      <c r="J268" s="709"/>
      <c r="K268" s="709" t="s">
        <v>553</v>
      </c>
      <c r="L268" s="709"/>
      <c r="M268" s="711"/>
    </row>
    <row r="269" spans="1:13">
      <c r="A269" s="1081"/>
      <c r="B269" s="668" t="s">
        <v>690</v>
      </c>
      <c r="C269" s="709"/>
      <c r="D269" s="709"/>
      <c r="E269" s="709"/>
      <c r="F269" s="709"/>
      <c r="G269" s="709"/>
      <c r="H269" s="709"/>
      <c r="I269" s="709"/>
      <c r="J269" s="709"/>
      <c r="K269" s="709"/>
      <c r="L269" s="709" t="s">
        <v>553</v>
      </c>
      <c r="M269" s="711"/>
    </row>
    <row r="270" spans="1:13" ht="26.4">
      <c r="A270" s="1081"/>
      <c r="B270" s="370" t="s">
        <v>691</v>
      </c>
      <c r="C270" s="656" t="s">
        <v>553</v>
      </c>
      <c r="D270" s="656"/>
      <c r="E270" s="656"/>
      <c r="F270" s="656"/>
      <c r="G270" s="656"/>
      <c r="H270" s="656"/>
      <c r="I270" s="656"/>
      <c r="J270" s="656"/>
      <c r="K270" s="656" t="s">
        <v>553</v>
      </c>
      <c r="L270" s="656"/>
      <c r="M270" s="159"/>
    </row>
    <row r="271" spans="1:13">
      <c r="A271" s="1081"/>
      <c r="B271" s="370" t="s">
        <v>692</v>
      </c>
      <c r="C271" s="656"/>
      <c r="D271" s="656"/>
      <c r="E271" s="656"/>
      <c r="F271" s="656"/>
      <c r="G271" s="656"/>
      <c r="H271" s="656"/>
      <c r="I271" s="656"/>
      <c r="J271" s="656"/>
      <c r="K271" s="656" t="s">
        <v>553</v>
      </c>
      <c r="L271" s="656"/>
      <c r="M271" s="159"/>
    </row>
    <row r="272" spans="1:13" ht="26.4">
      <c r="A272" s="1082"/>
      <c r="B272" s="370" t="s">
        <v>693</v>
      </c>
      <c r="C272" s="656"/>
      <c r="D272" s="656"/>
      <c r="E272" s="656"/>
      <c r="F272" s="656"/>
      <c r="G272" s="656"/>
      <c r="H272" s="656"/>
      <c r="I272" s="656"/>
      <c r="J272" s="656"/>
      <c r="K272" s="656" t="s">
        <v>553</v>
      </c>
      <c r="L272" s="656"/>
      <c r="M272" s="159"/>
    </row>
    <row r="273" spans="1:13">
      <c r="A273" s="426"/>
      <c r="B273" s="427"/>
      <c r="C273" s="428"/>
      <c r="D273" s="428"/>
      <c r="E273" s="428"/>
      <c r="F273" s="428"/>
      <c r="G273" s="104"/>
      <c r="H273" s="104"/>
      <c r="I273" s="104"/>
      <c r="J273" s="104"/>
      <c r="K273" s="104"/>
      <c r="L273" s="409"/>
      <c r="M273" s="409"/>
    </row>
    <row r="274" spans="1:13">
      <c r="A274" s="6" t="s">
        <v>756</v>
      </c>
      <c r="B274" s="406"/>
      <c r="C274" s="104"/>
      <c r="D274" s="104"/>
      <c r="E274" s="104"/>
      <c r="F274" s="104"/>
      <c r="G274" s="104"/>
      <c r="H274" s="104"/>
      <c r="I274" s="104"/>
      <c r="J274" s="104"/>
      <c r="K274" s="104"/>
      <c r="L274" s="409"/>
      <c r="M274" s="409"/>
    </row>
    <row r="275" spans="1:13">
      <c r="A275" s="1108" t="s">
        <v>54</v>
      </c>
      <c r="B275" s="1107" t="s">
        <v>541</v>
      </c>
      <c r="C275" s="1083" t="s">
        <v>694</v>
      </c>
      <c r="D275" s="1084"/>
      <c r="E275" s="1084"/>
      <c r="F275" s="1084"/>
      <c r="G275" s="1084"/>
      <c r="H275" s="1084"/>
      <c r="I275" s="1084"/>
      <c r="J275" s="1084"/>
      <c r="K275" s="1084"/>
      <c r="L275" s="1084"/>
      <c r="M275" s="1085"/>
    </row>
    <row r="276" spans="1:13" ht="52.8">
      <c r="A276" s="1108"/>
      <c r="B276" s="1107"/>
      <c r="C276" s="416" t="s">
        <v>542</v>
      </c>
      <c r="D276" s="416" t="s">
        <v>543</v>
      </c>
      <c r="E276" s="416" t="s">
        <v>55</v>
      </c>
      <c r="F276" s="416" t="s">
        <v>544</v>
      </c>
      <c r="G276" s="416" t="s">
        <v>545</v>
      </c>
      <c r="H276" s="416" t="s">
        <v>546</v>
      </c>
      <c r="I276" s="416" t="s">
        <v>547</v>
      </c>
      <c r="J276" s="416" t="s">
        <v>548</v>
      </c>
      <c r="K276" s="416" t="s">
        <v>549</v>
      </c>
      <c r="L276" s="416" t="s">
        <v>550</v>
      </c>
      <c r="M276" s="416" t="s">
        <v>10</v>
      </c>
    </row>
    <row r="277" spans="1:13" ht="26.4">
      <c r="A277" s="1079" t="s">
        <v>551</v>
      </c>
      <c r="B277" s="668" t="s">
        <v>552</v>
      </c>
      <c r="C277" s="709"/>
      <c r="D277" s="709"/>
      <c r="E277" s="709"/>
      <c r="F277" s="709"/>
      <c r="G277" s="709"/>
      <c r="H277" s="709"/>
      <c r="I277" s="709"/>
      <c r="J277" s="709"/>
      <c r="K277" s="709"/>
      <c r="L277" s="709" t="s">
        <v>553</v>
      </c>
      <c r="M277" s="711"/>
    </row>
    <row r="278" spans="1:13" ht="26.4">
      <c r="A278" s="1079"/>
      <c r="B278" s="668" t="s">
        <v>554</v>
      </c>
      <c r="C278" s="709"/>
      <c r="D278" s="709"/>
      <c r="E278" s="709"/>
      <c r="F278" s="709"/>
      <c r="G278" s="709"/>
      <c r="H278" s="709"/>
      <c r="I278" s="709"/>
      <c r="J278" s="709"/>
      <c r="K278" s="709"/>
      <c r="L278" s="709" t="s">
        <v>553</v>
      </c>
      <c r="M278" s="711"/>
    </row>
    <row r="279" spans="1:13">
      <c r="A279" s="1079" t="s">
        <v>233</v>
      </c>
      <c r="B279" s="668" t="s">
        <v>555</v>
      </c>
      <c r="C279" s="709"/>
      <c r="D279" s="709"/>
      <c r="E279" s="709"/>
      <c r="F279" s="709"/>
      <c r="G279" s="709"/>
      <c r="H279" s="709"/>
      <c r="I279" s="709"/>
      <c r="J279" s="709"/>
      <c r="K279" s="709"/>
      <c r="L279" s="709" t="s">
        <v>553</v>
      </c>
      <c r="M279" s="711"/>
    </row>
    <row r="280" spans="1:13">
      <c r="A280" s="1079"/>
      <c r="B280" s="668" t="s">
        <v>556</v>
      </c>
      <c r="C280" s="709"/>
      <c r="D280" s="709"/>
      <c r="E280" s="709" t="s">
        <v>553</v>
      </c>
      <c r="F280" s="709"/>
      <c r="G280" s="709"/>
      <c r="H280" s="709"/>
      <c r="I280" s="709"/>
      <c r="J280" s="709"/>
      <c r="K280" s="709"/>
      <c r="L280" s="709"/>
      <c r="M280" s="711"/>
    </row>
    <row r="281" spans="1:13" ht="26.4">
      <c r="A281" s="1079" t="s">
        <v>557</v>
      </c>
      <c r="B281" s="668" t="s">
        <v>558</v>
      </c>
      <c r="C281" s="709"/>
      <c r="D281" s="709"/>
      <c r="E281" s="709"/>
      <c r="F281" s="710"/>
      <c r="G281" s="709"/>
      <c r="H281" s="709"/>
      <c r="I281" s="709"/>
      <c r="J281" s="709" t="s">
        <v>553</v>
      </c>
      <c r="K281" s="709"/>
      <c r="L281" s="709"/>
      <c r="M281" s="711"/>
    </row>
    <row r="282" spans="1:13" ht="26.4">
      <c r="A282" s="1079"/>
      <c r="B282" s="668" t="s">
        <v>559</v>
      </c>
      <c r="C282" s="709"/>
      <c r="D282" s="709"/>
      <c r="E282" s="709"/>
      <c r="F282" s="709"/>
      <c r="G282" s="709"/>
      <c r="H282" s="709"/>
      <c r="I282" s="709" t="s">
        <v>553</v>
      </c>
      <c r="J282" s="709"/>
      <c r="K282" s="709"/>
      <c r="L282" s="709" t="s">
        <v>553</v>
      </c>
      <c r="M282" s="711"/>
    </row>
    <row r="283" spans="1:13" ht="26.4">
      <c r="A283" s="709" t="s">
        <v>560</v>
      </c>
      <c r="B283" s="668" t="s">
        <v>561</v>
      </c>
      <c r="C283" s="709"/>
      <c r="D283" s="709"/>
      <c r="E283" s="709"/>
      <c r="F283" s="709"/>
      <c r="G283" s="709"/>
      <c r="H283" s="709"/>
      <c r="I283" s="709"/>
      <c r="J283" s="709"/>
      <c r="K283" s="709"/>
      <c r="L283" s="709" t="s">
        <v>553</v>
      </c>
      <c r="M283" s="711"/>
    </row>
    <row r="284" spans="1:13" ht="26.4">
      <c r="A284" s="1079" t="s">
        <v>562</v>
      </c>
      <c r="B284" s="668" t="s">
        <v>563</v>
      </c>
      <c r="C284" s="709"/>
      <c r="D284" s="709"/>
      <c r="E284" s="709"/>
      <c r="F284" s="709"/>
      <c r="G284" s="709"/>
      <c r="H284" s="709"/>
      <c r="I284" s="709"/>
      <c r="J284" s="709"/>
      <c r="K284" s="709"/>
      <c r="L284" s="709" t="s">
        <v>553</v>
      </c>
      <c r="M284" s="711"/>
    </row>
    <row r="285" spans="1:13">
      <c r="A285" s="1079"/>
      <c r="B285" s="668" t="s">
        <v>564</v>
      </c>
      <c r="C285" s="709"/>
      <c r="D285" s="709"/>
      <c r="E285" s="709"/>
      <c r="F285" s="709"/>
      <c r="G285" s="709"/>
      <c r="H285" s="709"/>
      <c r="I285" s="709"/>
      <c r="J285" s="709"/>
      <c r="K285" s="709"/>
      <c r="L285" s="709" t="s">
        <v>553</v>
      </c>
      <c r="M285" s="711"/>
    </row>
    <row r="286" spans="1:13">
      <c r="A286" s="1079" t="s">
        <v>565</v>
      </c>
      <c r="B286" s="668" t="s">
        <v>566</v>
      </c>
      <c r="C286" s="709"/>
      <c r="D286" s="709"/>
      <c r="E286" s="709"/>
      <c r="F286" s="709"/>
      <c r="G286" s="709"/>
      <c r="H286" s="709"/>
      <c r="I286" s="709"/>
      <c r="J286" s="709"/>
      <c r="K286" s="709"/>
      <c r="L286" s="709" t="s">
        <v>553</v>
      </c>
      <c r="M286" s="711"/>
    </row>
    <row r="287" spans="1:13">
      <c r="A287" s="1079"/>
      <c r="B287" s="668" t="s">
        <v>567</v>
      </c>
      <c r="C287" s="709"/>
      <c r="D287" s="709"/>
      <c r="E287" s="709"/>
      <c r="F287" s="709"/>
      <c r="G287" s="709"/>
      <c r="H287" s="709"/>
      <c r="I287" s="709"/>
      <c r="J287" s="709"/>
      <c r="K287" s="709" t="s">
        <v>553</v>
      </c>
      <c r="L287" s="709"/>
      <c r="M287" s="711"/>
    </row>
    <row r="288" spans="1:13">
      <c r="A288" s="1079"/>
      <c r="B288" s="668" t="s">
        <v>568</v>
      </c>
      <c r="C288" s="709"/>
      <c r="D288" s="709"/>
      <c r="E288" s="709"/>
      <c r="F288" s="709"/>
      <c r="G288" s="709"/>
      <c r="H288" s="709"/>
      <c r="I288" s="709"/>
      <c r="J288" s="709"/>
      <c r="K288" s="709"/>
      <c r="L288" s="709" t="s">
        <v>553</v>
      </c>
      <c r="M288" s="711"/>
    </row>
    <row r="289" spans="1:13" ht="26.4">
      <c r="A289" s="1079" t="s">
        <v>12</v>
      </c>
      <c r="B289" s="668" t="s">
        <v>569</v>
      </c>
      <c r="C289" s="709"/>
      <c r="D289" s="709"/>
      <c r="E289" s="709"/>
      <c r="F289" s="709"/>
      <c r="G289" s="709"/>
      <c r="H289" s="709"/>
      <c r="I289" s="709"/>
      <c r="J289" s="709"/>
      <c r="K289" s="709" t="s">
        <v>553</v>
      </c>
      <c r="L289" s="709"/>
      <c r="M289" s="711"/>
    </row>
    <row r="290" spans="1:13" ht="39.6">
      <c r="A290" s="1079"/>
      <c r="B290" s="668" t="s">
        <v>570</v>
      </c>
      <c r="C290" s="709" t="s">
        <v>553</v>
      </c>
      <c r="D290" s="709"/>
      <c r="E290" s="709" t="s">
        <v>553</v>
      </c>
      <c r="F290" s="709"/>
      <c r="G290" s="709"/>
      <c r="H290" s="709"/>
      <c r="I290" s="709"/>
      <c r="J290" s="709"/>
      <c r="K290" s="709"/>
      <c r="L290" s="709"/>
      <c r="M290" s="711"/>
    </row>
    <row r="291" spans="1:13" ht="39.6">
      <c r="A291" s="1079"/>
      <c r="B291" s="668" t="s">
        <v>571</v>
      </c>
      <c r="C291" s="709" t="s">
        <v>553</v>
      </c>
      <c r="D291" s="709"/>
      <c r="E291" s="709" t="s">
        <v>553</v>
      </c>
      <c r="F291" s="709"/>
      <c r="G291" s="709"/>
      <c r="H291" s="709"/>
      <c r="I291" s="709"/>
      <c r="J291" s="709"/>
      <c r="K291" s="709"/>
      <c r="L291" s="709"/>
      <c r="M291" s="711"/>
    </row>
    <row r="292" spans="1:13" ht="26.4">
      <c r="A292" s="1079"/>
      <c r="B292" s="668" t="s">
        <v>572</v>
      </c>
      <c r="C292" s="709"/>
      <c r="D292" s="709"/>
      <c r="E292" s="709"/>
      <c r="F292" s="709"/>
      <c r="G292" s="709"/>
      <c r="H292" s="709"/>
      <c r="I292" s="709"/>
      <c r="J292" s="709"/>
      <c r="K292" s="709" t="s">
        <v>553</v>
      </c>
      <c r="L292" s="709"/>
      <c r="M292" s="711"/>
    </row>
    <row r="293" spans="1:13" ht="26.4">
      <c r="A293" s="1079"/>
      <c r="B293" s="668" t="s">
        <v>573</v>
      </c>
      <c r="C293" s="709"/>
      <c r="D293" s="709"/>
      <c r="E293" s="709"/>
      <c r="F293" s="709"/>
      <c r="G293" s="709"/>
      <c r="H293" s="709"/>
      <c r="I293" s="709"/>
      <c r="J293" s="709"/>
      <c r="K293" s="709"/>
      <c r="L293" s="709" t="s">
        <v>553</v>
      </c>
      <c r="M293" s="711"/>
    </row>
    <row r="294" spans="1:13" ht="26.4">
      <c r="A294" s="1079"/>
      <c r="B294" s="668" t="s">
        <v>574</v>
      </c>
      <c r="C294" s="709" t="s">
        <v>553</v>
      </c>
      <c r="D294" s="709"/>
      <c r="E294" s="709"/>
      <c r="F294" s="709"/>
      <c r="G294" s="709"/>
      <c r="H294" s="709"/>
      <c r="I294" s="709"/>
      <c r="J294" s="709"/>
      <c r="K294" s="709"/>
      <c r="L294" s="709"/>
      <c r="M294" s="711"/>
    </row>
    <row r="295" spans="1:13" ht="26.4">
      <c r="A295" s="1079"/>
      <c r="B295" s="668" t="s">
        <v>575</v>
      </c>
      <c r="C295" s="709"/>
      <c r="D295" s="709"/>
      <c r="E295" s="709"/>
      <c r="F295" s="709"/>
      <c r="G295" s="709"/>
      <c r="H295" s="709"/>
      <c r="I295" s="709"/>
      <c r="J295" s="709"/>
      <c r="K295" s="709" t="s">
        <v>553</v>
      </c>
      <c r="L295" s="709"/>
      <c r="M295" s="711"/>
    </row>
    <row r="296" spans="1:13" ht="26.4">
      <c r="A296" s="709" t="s">
        <v>344</v>
      </c>
      <c r="B296" s="668" t="s">
        <v>576</v>
      </c>
      <c r="C296" s="709"/>
      <c r="D296" s="709"/>
      <c r="E296" s="709"/>
      <c r="F296" s="709"/>
      <c r="G296" s="709"/>
      <c r="H296" s="709" t="s">
        <v>553</v>
      </c>
      <c r="I296" s="709"/>
      <c r="J296" s="709"/>
      <c r="K296" s="709"/>
      <c r="L296" s="709"/>
      <c r="M296" s="711"/>
    </row>
    <row r="297" spans="1:13">
      <c r="A297" s="709" t="s">
        <v>577</v>
      </c>
      <c r="B297" s="668" t="s">
        <v>578</v>
      </c>
      <c r="C297" s="709"/>
      <c r="D297" s="709"/>
      <c r="E297" s="709"/>
      <c r="F297" s="709"/>
      <c r="G297" s="709"/>
      <c r="H297" s="709"/>
      <c r="I297" s="709"/>
      <c r="J297" s="709"/>
      <c r="K297" s="709"/>
      <c r="L297" s="709" t="s">
        <v>553</v>
      </c>
      <c r="M297" s="711"/>
    </row>
    <row r="298" spans="1:13" ht="26.4">
      <c r="A298" s="709" t="s">
        <v>346</v>
      </c>
      <c r="B298" s="668" t="s">
        <v>579</v>
      </c>
      <c r="C298" s="709"/>
      <c r="D298" s="709"/>
      <c r="E298" s="709"/>
      <c r="F298" s="709"/>
      <c r="G298" s="709"/>
      <c r="H298" s="709"/>
      <c r="I298" s="709"/>
      <c r="J298" s="709"/>
      <c r="K298" s="709" t="s">
        <v>553</v>
      </c>
      <c r="L298" s="709"/>
      <c r="M298" s="711"/>
    </row>
    <row r="299" spans="1:13" ht="26.4">
      <c r="A299" s="709" t="s">
        <v>357</v>
      </c>
      <c r="B299" s="668" t="s">
        <v>580</v>
      </c>
      <c r="C299" s="709"/>
      <c r="D299" s="709" t="s">
        <v>553</v>
      </c>
      <c r="E299" s="709"/>
      <c r="F299" s="709"/>
      <c r="G299" s="709"/>
      <c r="H299" s="709"/>
      <c r="I299" s="709"/>
      <c r="J299" s="709"/>
      <c r="K299" s="709"/>
      <c r="L299" s="709"/>
      <c r="M299" s="711"/>
    </row>
    <row r="300" spans="1:13" ht="26.4">
      <c r="A300" s="1079" t="s">
        <v>358</v>
      </c>
      <c r="B300" s="668" t="s">
        <v>581</v>
      </c>
      <c r="C300" s="709"/>
      <c r="D300" s="709"/>
      <c r="E300" s="709"/>
      <c r="F300" s="709"/>
      <c r="G300" s="709"/>
      <c r="H300" s="709"/>
      <c r="I300" s="709"/>
      <c r="J300" s="709"/>
      <c r="K300" s="709"/>
      <c r="L300" s="709" t="s">
        <v>553</v>
      </c>
      <c r="M300" s="711"/>
    </row>
    <row r="301" spans="1:13" ht="26.4">
      <c r="A301" s="1079"/>
      <c r="B301" s="668" t="s">
        <v>582</v>
      </c>
      <c r="C301" s="709"/>
      <c r="D301" s="709"/>
      <c r="E301" s="709"/>
      <c r="F301" s="709"/>
      <c r="G301" s="709"/>
      <c r="H301" s="709" t="s">
        <v>553</v>
      </c>
      <c r="I301" s="709"/>
      <c r="J301" s="709"/>
      <c r="K301" s="709"/>
      <c r="L301" s="709"/>
      <c r="M301" s="711"/>
    </row>
    <row r="302" spans="1:13" ht="26.4">
      <c r="A302" s="1079"/>
      <c r="B302" s="668" t="s">
        <v>583</v>
      </c>
      <c r="C302" s="709" t="s">
        <v>553</v>
      </c>
      <c r="D302" s="709"/>
      <c r="E302" s="709"/>
      <c r="F302" s="709"/>
      <c r="G302" s="709"/>
      <c r="H302" s="709"/>
      <c r="I302" s="709"/>
      <c r="J302" s="709"/>
      <c r="K302" s="709"/>
      <c r="L302" s="709"/>
      <c r="M302" s="711"/>
    </row>
    <row r="303" spans="1:13" ht="26.4">
      <c r="A303" s="1079"/>
      <c r="B303" s="668" t="s">
        <v>584</v>
      </c>
      <c r="C303" s="709"/>
      <c r="D303" s="709"/>
      <c r="E303" s="709"/>
      <c r="F303" s="709"/>
      <c r="G303" s="709"/>
      <c r="H303" s="709"/>
      <c r="I303" s="709"/>
      <c r="J303" s="709"/>
      <c r="K303" s="709" t="s">
        <v>553</v>
      </c>
      <c r="L303" s="709"/>
      <c r="M303" s="711"/>
    </row>
    <row r="304" spans="1:13" ht="26.4">
      <c r="A304" s="1079"/>
      <c r="B304" s="668" t="s">
        <v>585</v>
      </c>
      <c r="C304" s="709"/>
      <c r="D304" s="709"/>
      <c r="E304" s="709"/>
      <c r="F304" s="709"/>
      <c r="G304" s="709"/>
      <c r="H304" s="709"/>
      <c r="I304" s="709"/>
      <c r="J304" s="709"/>
      <c r="K304" s="709" t="s">
        <v>553</v>
      </c>
      <c r="L304" s="709"/>
      <c r="M304" s="711"/>
    </row>
    <row r="305" spans="1:13" ht="26.4">
      <c r="A305" s="1079"/>
      <c r="B305" s="668" t="s">
        <v>586</v>
      </c>
      <c r="C305" s="709"/>
      <c r="D305" s="709"/>
      <c r="E305" s="709"/>
      <c r="F305" s="709"/>
      <c r="G305" s="709"/>
      <c r="H305" s="709"/>
      <c r="I305" s="709"/>
      <c r="J305" s="709"/>
      <c r="K305" s="709"/>
      <c r="L305" s="709" t="s">
        <v>553</v>
      </c>
      <c r="M305" s="711"/>
    </row>
    <row r="306" spans="1:13" ht="26.4">
      <c r="A306" s="1079"/>
      <c r="B306" s="668" t="s">
        <v>587</v>
      </c>
      <c r="C306" s="709"/>
      <c r="D306" s="709"/>
      <c r="E306" s="709"/>
      <c r="F306" s="709"/>
      <c r="G306" s="709"/>
      <c r="H306" s="709"/>
      <c r="I306" s="709"/>
      <c r="J306" s="709"/>
      <c r="K306" s="709" t="s">
        <v>553</v>
      </c>
      <c r="L306" s="709"/>
      <c r="M306" s="711"/>
    </row>
    <row r="307" spans="1:13">
      <c r="A307" s="709" t="s">
        <v>588</v>
      </c>
      <c r="B307" s="668" t="s">
        <v>589</v>
      </c>
      <c r="C307" s="709"/>
      <c r="D307" s="709"/>
      <c r="E307" s="709"/>
      <c r="F307" s="709"/>
      <c r="G307" s="709"/>
      <c r="H307" s="709"/>
      <c r="I307" s="709"/>
      <c r="J307" s="709"/>
      <c r="K307" s="709"/>
      <c r="L307" s="709" t="s">
        <v>553</v>
      </c>
      <c r="M307" s="711"/>
    </row>
    <row r="308" spans="1:13" ht="26.4">
      <c r="A308" s="1079" t="s">
        <v>356</v>
      </c>
      <c r="B308" s="712" t="s">
        <v>590</v>
      </c>
      <c r="C308" s="711"/>
      <c r="D308" s="711"/>
      <c r="E308" s="711"/>
      <c r="F308" s="711"/>
      <c r="G308" s="711"/>
      <c r="H308" s="711"/>
      <c r="I308" s="711"/>
      <c r="J308" s="711"/>
      <c r="K308" s="711"/>
      <c r="L308" s="711" t="s">
        <v>553</v>
      </c>
      <c r="M308" s="711"/>
    </row>
    <row r="309" spans="1:13" ht="26.4">
      <c r="A309" s="1079"/>
      <c r="B309" s="668" t="s">
        <v>591</v>
      </c>
      <c r="C309" s="709"/>
      <c r="D309" s="709"/>
      <c r="E309" s="709"/>
      <c r="F309" s="709"/>
      <c r="G309" s="709"/>
      <c r="H309" s="709"/>
      <c r="I309" s="709"/>
      <c r="J309" s="709"/>
      <c r="K309" s="709"/>
      <c r="L309" s="709" t="s">
        <v>553</v>
      </c>
      <c r="M309" s="711"/>
    </row>
    <row r="310" spans="1:13" ht="26.4">
      <c r="A310" s="1079" t="s">
        <v>592</v>
      </c>
      <c r="B310" s="668" t="s">
        <v>593</v>
      </c>
      <c r="C310" s="709"/>
      <c r="D310" s="709"/>
      <c r="E310" s="709"/>
      <c r="F310" s="709"/>
      <c r="G310" s="709"/>
      <c r="H310" s="709"/>
      <c r="I310" s="709"/>
      <c r="J310" s="709"/>
      <c r="K310" s="709"/>
      <c r="L310" s="709" t="s">
        <v>553</v>
      </c>
      <c r="M310" s="711"/>
    </row>
    <row r="311" spans="1:13">
      <c r="A311" s="1079"/>
      <c r="B311" s="668" t="s">
        <v>594</v>
      </c>
      <c r="C311" s="709"/>
      <c r="D311" s="709"/>
      <c r="E311" s="709"/>
      <c r="F311" s="709"/>
      <c r="G311" s="709"/>
      <c r="H311" s="709"/>
      <c r="I311" s="709"/>
      <c r="J311" s="709"/>
      <c r="K311" s="709"/>
      <c r="L311" s="709" t="s">
        <v>553</v>
      </c>
      <c r="M311" s="711"/>
    </row>
    <row r="312" spans="1:13" ht="26.4">
      <c r="A312" s="1079" t="s">
        <v>37</v>
      </c>
      <c r="B312" s="668" t="s">
        <v>595</v>
      </c>
      <c r="C312" s="709" t="s">
        <v>553</v>
      </c>
      <c r="D312" s="709"/>
      <c r="E312" s="709"/>
      <c r="F312" s="709"/>
      <c r="G312" s="709"/>
      <c r="H312" s="709"/>
      <c r="I312" s="709"/>
      <c r="J312" s="709"/>
      <c r="K312" s="709"/>
      <c r="L312" s="709"/>
      <c r="M312" s="711"/>
    </row>
    <row r="313" spans="1:13" ht="26.4">
      <c r="A313" s="1079"/>
      <c r="B313" s="668" t="s">
        <v>596</v>
      </c>
      <c r="C313" s="709" t="s">
        <v>553</v>
      </c>
      <c r="D313" s="709"/>
      <c r="E313" s="709"/>
      <c r="F313" s="709"/>
      <c r="G313" s="709"/>
      <c r="H313" s="709"/>
      <c r="I313" s="709"/>
      <c r="J313" s="709"/>
      <c r="K313" s="709"/>
      <c r="L313" s="709"/>
      <c r="M313" s="711"/>
    </row>
    <row r="314" spans="1:13" ht="26.4">
      <c r="A314" s="1079"/>
      <c r="B314" s="668" t="s">
        <v>597</v>
      </c>
      <c r="C314" s="709"/>
      <c r="D314" s="709"/>
      <c r="E314" s="709"/>
      <c r="F314" s="709"/>
      <c r="G314" s="709"/>
      <c r="H314" s="709"/>
      <c r="I314" s="709"/>
      <c r="J314" s="709"/>
      <c r="K314" s="709" t="s">
        <v>553</v>
      </c>
      <c r="L314" s="709"/>
      <c r="M314" s="711"/>
    </row>
    <row r="315" spans="1:13">
      <c r="A315" s="1079"/>
      <c r="B315" s="668" t="s">
        <v>598</v>
      </c>
      <c r="C315" s="709" t="s">
        <v>553</v>
      </c>
      <c r="D315" s="709"/>
      <c r="E315" s="709"/>
      <c r="F315" s="709"/>
      <c r="G315" s="709"/>
      <c r="H315" s="709"/>
      <c r="I315" s="709"/>
      <c r="J315" s="709"/>
      <c r="K315" s="709"/>
      <c r="L315" s="709"/>
      <c r="M315" s="711"/>
    </row>
    <row r="316" spans="1:13">
      <c r="A316" s="1079" t="s">
        <v>345</v>
      </c>
      <c r="B316" s="668" t="s">
        <v>599</v>
      </c>
      <c r="C316" s="709" t="s">
        <v>553</v>
      </c>
      <c r="D316" s="709"/>
      <c r="E316" s="709"/>
      <c r="F316" s="709"/>
      <c r="G316" s="709"/>
      <c r="H316" s="709"/>
      <c r="I316" s="709"/>
      <c r="J316" s="709"/>
      <c r="K316" s="709"/>
      <c r="L316" s="709"/>
      <c r="M316" s="711"/>
    </row>
    <row r="317" spans="1:13" ht="39.6">
      <c r="A317" s="1079"/>
      <c r="B317" s="668" t="s">
        <v>600</v>
      </c>
      <c r="C317" s="709" t="s">
        <v>553</v>
      </c>
      <c r="D317" s="709"/>
      <c r="E317" s="709" t="s">
        <v>553</v>
      </c>
      <c r="F317" s="709"/>
      <c r="G317" s="709"/>
      <c r="H317" s="709"/>
      <c r="I317" s="709"/>
      <c r="J317" s="709"/>
      <c r="K317" s="709"/>
      <c r="L317" s="709"/>
      <c r="M317" s="711"/>
    </row>
    <row r="318" spans="1:13" ht="26.4">
      <c r="A318" s="1079"/>
      <c r="B318" s="668" t="s">
        <v>601</v>
      </c>
      <c r="C318" s="709" t="s">
        <v>553</v>
      </c>
      <c r="D318" s="709"/>
      <c r="E318" s="709" t="s">
        <v>553</v>
      </c>
      <c r="F318" s="709"/>
      <c r="G318" s="709"/>
      <c r="H318" s="709"/>
      <c r="I318" s="709"/>
      <c r="J318" s="709"/>
      <c r="K318" s="709"/>
      <c r="L318" s="709"/>
      <c r="M318" s="711"/>
    </row>
    <row r="319" spans="1:13" ht="39.6">
      <c r="A319" s="1079"/>
      <c r="B319" s="668" t="s">
        <v>602</v>
      </c>
      <c r="C319" s="709"/>
      <c r="D319" s="709"/>
      <c r="E319" s="709" t="s">
        <v>553</v>
      </c>
      <c r="F319" s="709"/>
      <c r="G319" s="709"/>
      <c r="H319" s="709"/>
      <c r="I319" s="709"/>
      <c r="J319" s="709"/>
      <c r="K319" s="709"/>
      <c r="L319" s="709"/>
      <c r="M319" s="711"/>
    </row>
    <row r="320" spans="1:13" ht="26.4">
      <c r="A320" s="1079"/>
      <c r="B320" s="668" t="s">
        <v>603</v>
      </c>
      <c r="C320" s="709"/>
      <c r="D320" s="709"/>
      <c r="E320" s="709" t="s">
        <v>553</v>
      </c>
      <c r="F320" s="709"/>
      <c r="G320" s="709"/>
      <c r="H320" s="709"/>
      <c r="I320" s="709"/>
      <c r="J320" s="709"/>
      <c r="K320" s="709"/>
      <c r="L320" s="709"/>
      <c r="M320" s="711"/>
    </row>
    <row r="321" spans="1:13" ht="26.4">
      <c r="A321" s="1079"/>
      <c r="B321" s="668" t="s">
        <v>604</v>
      </c>
      <c r="C321" s="709" t="s">
        <v>553</v>
      </c>
      <c r="D321" s="709"/>
      <c r="E321" s="709" t="s">
        <v>553</v>
      </c>
      <c r="F321" s="709"/>
      <c r="G321" s="709"/>
      <c r="H321" s="709"/>
      <c r="I321" s="709"/>
      <c r="J321" s="709"/>
      <c r="K321" s="709"/>
      <c r="L321" s="709"/>
      <c r="M321" s="711"/>
    </row>
    <row r="322" spans="1:13" ht="26.4">
      <c r="A322" s="1079" t="s">
        <v>13</v>
      </c>
      <c r="B322" s="668" t="s">
        <v>605</v>
      </c>
      <c r="C322" s="709"/>
      <c r="D322" s="709"/>
      <c r="E322" s="709"/>
      <c r="F322" s="709"/>
      <c r="G322" s="709"/>
      <c r="H322" s="709"/>
      <c r="I322" s="709"/>
      <c r="J322" s="709"/>
      <c r="K322" s="709"/>
      <c r="L322" s="709" t="s">
        <v>553</v>
      </c>
      <c r="M322" s="711"/>
    </row>
    <row r="323" spans="1:13">
      <c r="A323" s="1079"/>
      <c r="B323" s="668" t="s">
        <v>606</v>
      </c>
      <c r="C323" s="709"/>
      <c r="D323" s="709"/>
      <c r="E323" s="709"/>
      <c r="F323" s="709"/>
      <c r="G323" s="709"/>
      <c r="H323" s="709"/>
      <c r="I323" s="709"/>
      <c r="J323" s="709"/>
      <c r="K323" s="709"/>
      <c r="L323" s="709" t="s">
        <v>553</v>
      </c>
      <c r="M323" s="711"/>
    </row>
    <row r="324" spans="1:13" ht="26.4">
      <c r="A324" s="1079"/>
      <c r="B324" s="668" t="s">
        <v>607</v>
      </c>
      <c r="C324" s="709"/>
      <c r="D324" s="709"/>
      <c r="E324" s="709"/>
      <c r="F324" s="709"/>
      <c r="G324" s="709"/>
      <c r="H324" s="709"/>
      <c r="I324" s="709"/>
      <c r="J324" s="709"/>
      <c r="K324" s="709"/>
      <c r="L324" s="709"/>
      <c r="M324" s="711" t="s">
        <v>696</v>
      </c>
    </row>
    <row r="325" spans="1:13">
      <c r="A325" s="1079"/>
      <c r="B325" s="668" t="s">
        <v>608</v>
      </c>
      <c r="C325" s="709"/>
      <c r="D325" s="709"/>
      <c r="E325" s="709"/>
      <c r="F325" s="709"/>
      <c r="G325" s="709"/>
      <c r="H325" s="709"/>
      <c r="I325" s="709"/>
      <c r="J325" s="709"/>
      <c r="K325" s="709" t="s">
        <v>553</v>
      </c>
      <c r="L325" s="709"/>
      <c r="M325" s="711"/>
    </row>
    <row r="326" spans="1:13" ht="66">
      <c r="A326" s="1079"/>
      <c r="B326" s="668" t="s">
        <v>609</v>
      </c>
      <c r="C326" s="709"/>
      <c r="D326" s="709"/>
      <c r="E326" s="709"/>
      <c r="F326" s="709"/>
      <c r="G326" s="709"/>
      <c r="H326" s="709"/>
      <c r="I326" s="709"/>
      <c r="J326" s="709"/>
      <c r="K326" s="709"/>
      <c r="L326" s="709"/>
      <c r="M326" s="713" t="s">
        <v>698</v>
      </c>
    </row>
    <row r="327" spans="1:13" ht="26.4">
      <c r="A327" s="1079"/>
      <c r="B327" s="668" t="s">
        <v>610</v>
      </c>
      <c r="C327" s="709" t="s">
        <v>553</v>
      </c>
      <c r="D327" s="709"/>
      <c r="E327" s="709"/>
      <c r="F327" s="709"/>
      <c r="G327" s="709"/>
      <c r="H327" s="709"/>
      <c r="I327" s="709"/>
      <c r="J327" s="709"/>
      <c r="K327" s="709"/>
      <c r="L327" s="709"/>
      <c r="M327" s="711"/>
    </row>
    <row r="328" spans="1:13" ht="52.8">
      <c r="A328" s="1079"/>
      <c r="B328" s="712" t="s">
        <v>611</v>
      </c>
      <c r="C328" s="709"/>
      <c r="D328" s="709"/>
      <c r="E328" s="709"/>
      <c r="F328" s="709"/>
      <c r="G328" s="709"/>
      <c r="H328" s="709"/>
      <c r="I328" s="709"/>
      <c r="J328" s="709"/>
      <c r="K328" s="709"/>
      <c r="L328" s="709"/>
      <c r="M328" s="711" t="s">
        <v>699</v>
      </c>
    </row>
    <row r="329" spans="1:13" ht="39.6">
      <c r="A329" s="1079"/>
      <c r="B329" s="668" t="s">
        <v>612</v>
      </c>
      <c r="C329" s="709"/>
      <c r="D329" s="709" t="s">
        <v>553</v>
      </c>
      <c r="E329" s="709"/>
      <c r="F329" s="709"/>
      <c r="G329" s="709"/>
      <c r="H329" s="709"/>
      <c r="I329" s="709"/>
      <c r="J329" s="709"/>
      <c r="K329" s="709"/>
      <c r="L329" s="709"/>
      <c r="M329" s="711"/>
    </row>
    <row r="330" spans="1:13" ht="26.4">
      <c r="A330" s="1079"/>
      <c r="B330" s="668" t="s">
        <v>613</v>
      </c>
      <c r="C330" s="709"/>
      <c r="D330" s="709"/>
      <c r="E330" s="709" t="s">
        <v>553</v>
      </c>
      <c r="F330" s="709"/>
      <c r="G330" s="709"/>
      <c r="H330" s="709"/>
      <c r="I330" s="709"/>
      <c r="J330" s="709"/>
      <c r="K330" s="709"/>
      <c r="L330" s="709"/>
      <c r="M330" s="711"/>
    </row>
    <row r="331" spans="1:13" ht="26.4">
      <c r="A331" s="1079"/>
      <c r="B331" s="668" t="s">
        <v>614</v>
      </c>
      <c r="C331" s="709"/>
      <c r="D331" s="709" t="s">
        <v>553</v>
      </c>
      <c r="E331" s="709"/>
      <c r="F331" s="709"/>
      <c r="G331" s="709"/>
      <c r="H331" s="709"/>
      <c r="I331" s="709"/>
      <c r="J331" s="709"/>
      <c r="K331" s="709"/>
      <c r="L331" s="709"/>
      <c r="M331" s="711"/>
    </row>
    <row r="332" spans="1:13">
      <c r="A332" s="1079"/>
      <c r="B332" s="668" t="s">
        <v>615</v>
      </c>
      <c r="C332" s="709" t="s">
        <v>553</v>
      </c>
      <c r="D332" s="709"/>
      <c r="E332" s="709"/>
      <c r="F332" s="709"/>
      <c r="G332" s="709"/>
      <c r="H332" s="709"/>
      <c r="I332" s="709"/>
      <c r="J332" s="709"/>
      <c r="K332" s="709"/>
      <c r="L332" s="709"/>
      <c r="M332" s="711"/>
    </row>
    <row r="333" spans="1:13" ht="26.4">
      <c r="A333" s="1079"/>
      <c r="B333" s="668" t="s">
        <v>616</v>
      </c>
      <c r="C333" s="709" t="s">
        <v>553</v>
      </c>
      <c r="D333" s="709"/>
      <c r="E333" s="709"/>
      <c r="F333" s="709"/>
      <c r="G333" s="709"/>
      <c r="H333" s="709"/>
      <c r="I333" s="709"/>
      <c r="J333" s="709"/>
      <c r="K333" s="709"/>
      <c r="L333" s="709"/>
      <c r="M333" s="711"/>
    </row>
    <row r="334" spans="1:13" ht="26.4">
      <c r="A334" s="1079" t="s">
        <v>11</v>
      </c>
      <c r="B334" s="668" t="s">
        <v>617</v>
      </c>
      <c r="C334" s="709"/>
      <c r="D334" s="709"/>
      <c r="E334" s="709"/>
      <c r="F334" s="709"/>
      <c r="G334" s="709"/>
      <c r="H334" s="709"/>
      <c r="I334" s="709"/>
      <c r="J334" s="709"/>
      <c r="K334" s="709" t="s">
        <v>553</v>
      </c>
      <c r="L334" s="709"/>
      <c r="M334" s="711"/>
    </row>
    <row r="335" spans="1:13">
      <c r="A335" s="1079"/>
      <c r="B335" s="668" t="s">
        <v>618</v>
      </c>
      <c r="C335" s="709"/>
      <c r="D335" s="709"/>
      <c r="E335" s="709"/>
      <c r="F335" s="709"/>
      <c r="G335" s="709"/>
      <c r="H335" s="709"/>
      <c r="I335" s="709"/>
      <c r="J335" s="709"/>
      <c r="K335" s="709" t="s">
        <v>553</v>
      </c>
      <c r="L335" s="709"/>
      <c r="M335" s="711"/>
    </row>
    <row r="336" spans="1:13">
      <c r="A336" s="1079"/>
      <c r="B336" s="668" t="s">
        <v>619</v>
      </c>
      <c r="C336" s="709"/>
      <c r="D336" s="709"/>
      <c r="E336" s="709"/>
      <c r="F336" s="709"/>
      <c r="G336" s="709"/>
      <c r="H336" s="709"/>
      <c r="I336" s="709"/>
      <c r="J336" s="709"/>
      <c r="K336" s="709" t="s">
        <v>553</v>
      </c>
      <c r="L336" s="709"/>
      <c r="M336" s="711"/>
    </row>
    <row r="337" spans="1:13">
      <c r="A337" s="1079"/>
      <c r="B337" s="668" t="s">
        <v>620</v>
      </c>
      <c r="C337" s="709"/>
      <c r="D337" s="709"/>
      <c r="E337" s="709"/>
      <c r="F337" s="709"/>
      <c r="G337" s="709"/>
      <c r="H337" s="709"/>
      <c r="I337" s="709"/>
      <c r="J337" s="709"/>
      <c r="K337" s="709"/>
      <c r="L337" s="709" t="s">
        <v>553</v>
      </c>
      <c r="M337" s="711"/>
    </row>
    <row r="338" spans="1:13">
      <c r="A338" s="1079"/>
      <c r="B338" s="668" t="s">
        <v>621</v>
      </c>
      <c r="C338" s="709"/>
      <c r="D338" s="709"/>
      <c r="E338" s="709"/>
      <c r="F338" s="709"/>
      <c r="G338" s="709"/>
      <c r="H338" s="709"/>
      <c r="I338" s="709"/>
      <c r="J338" s="709"/>
      <c r="K338" s="709"/>
      <c r="L338" s="709" t="s">
        <v>553</v>
      </c>
      <c r="M338" s="711"/>
    </row>
    <row r="339" spans="1:13">
      <c r="A339" s="1079"/>
      <c r="B339" s="668" t="s">
        <v>622</v>
      </c>
      <c r="C339" s="709"/>
      <c r="D339" s="709"/>
      <c r="E339" s="709"/>
      <c r="F339" s="709"/>
      <c r="G339" s="709"/>
      <c r="H339" s="709"/>
      <c r="I339" s="709"/>
      <c r="J339" s="709"/>
      <c r="K339" s="709"/>
      <c r="L339" s="709" t="s">
        <v>553</v>
      </c>
      <c r="M339" s="711"/>
    </row>
    <row r="340" spans="1:13">
      <c r="A340" s="1079"/>
      <c r="B340" s="668" t="s">
        <v>623</v>
      </c>
      <c r="C340" s="709"/>
      <c r="D340" s="709"/>
      <c r="E340" s="709"/>
      <c r="F340" s="709"/>
      <c r="G340" s="709" t="s">
        <v>553</v>
      </c>
      <c r="H340" s="709"/>
      <c r="I340" s="709"/>
      <c r="J340" s="709"/>
      <c r="K340" s="709"/>
      <c r="L340" s="709"/>
      <c r="M340" s="711"/>
    </row>
    <row r="341" spans="1:13" ht="39.6">
      <c r="A341" s="1079"/>
      <c r="B341" s="712" t="s">
        <v>624</v>
      </c>
      <c r="C341" s="709"/>
      <c r="D341" s="709"/>
      <c r="E341" s="709"/>
      <c r="F341" s="709"/>
      <c r="G341" s="709"/>
      <c r="H341" s="709"/>
      <c r="I341" s="709"/>
      <c r="J341" s="709"/>
      <c r="K341" s="709"/>
      <c r="L341" s="709"/>
      <c r="M341" s="713" t="s">
        <v>697</v>
      </c>
    </row>
    <row r="342" spans="1:13">
      <c r="A342" s="1079"/>
      <c r="B342" s="668" t="s">
        <v>625</v>
      </c>
      <c r="C342" s="709"/>
      <c r="D342" s="709"/>
      <c r="E342" s="709"/>
      <c r="F342" s="709"/>
      <c r="G342" s="709"/>
      <c r="H342" s="709"/>
      <c r="I342" s="709"/>
      <c r="J342" s="709"/>
      <c r="K342" s="709"/>
      <c r="L342" s="709" t="s">
        <v>553</v>
      </c>
      <c r="M342" s="711"/>
    </row>
    <row r="343" spans="1:13" ht="26.4">
      <c r="A343" s="1079"/>
      <c r="B343" s="668" t="s">
        <v>626</v>
      </c>
      <c r="C343" s="709"/>
      <c r="D343" s="709"/>
      <c r="E343" s="709"/>
      <c r="F343" s="709"/>
      <c r="G343" s="709"/>
      <c r="H343" s="709"/>
      <c r="I343" s="709"/>
      <c r="J343" s="709"/>
      <c r="K343" s="709"/>
      <c r="L343" s="709" t="s">
        <v>553</v>
      </c>
      <c r="M343" s="711"/>
    </row>
    <row r="344" spans="1:13">
      <c r="A344" s="1079"/>
      <c r="B344" s="668" t="s">
        <v>627</v>
      </c>
      <c r="C344" s="709"/>
      <c r="D344" s="709"/>
      <c r="E344" s="709"/>
      <c r="F344" s="709"/>
      <c r="G344" s="709"/>
      <c r="H344" s="709"/>
      <c r="I344" s="709"/>
      <c r="J344" s="709"/>
      <c r="K344" s="709" t="s">
        <v>553</v>
      </c>
      <c r="L344" s="709"/>
      <c r="M344" s="711"/>
    </row>
    <row r="345" spans="1:13" ht="26.4">
      <c r="A345" s="1079"/>
      <c r="B345" s="668" t="s">
        <v>628</v>
      </c>
      <c r="C345" s="709"/>
      <c r="D345" s="709"/>
      <c r="E345" s="709"/>
      <c r="F345" s="709"/>
      <c r="G345" s="709"/>
      <c r="H345" s="709"/>
      <c r="I345" s="709"/>
      <c r="J345" s="709"/>
      <c r="K345" s="709" t="s">
        <v>553</v>
      </c>
      <c r="L345" s="709"/>
      <c r="M345" s="711"/>
    </row>
    <row r="346" spans="1:13" ht="26.4">
      <c r="A346" s="1079"/>
      <c r="B346" s="668" t="s">
        <v>629</v>
      </c>
      <c r="C346" s="709"/>
      <c r="D346" s="709"/>
      <c r="E346" s="709"/>
      <c r="F346" s="709"/>
      <c r="G346" s="709"/>
      <c r="H346" s="709"/>
      <c r="I346" s="709"/>
      <c r="J346" s="709"/>
      <c r="K346" s="709"/>
      <c r="L346" s="709" t="s">
        <v>553</v>
      </c>
      <c r="M346" s="711"/>
    </row>
    <row r="347" spans="1:13">
      <c r="A347" s="1079"/>
      <c r="B347" s="668" t="s">
        <v>630</v>
      </c>
      <c r="C347" s="709"/>
      <c r="D347" s="709"/>
      <c r="E347" s="709"/>
      <c r="F347" s="709"/>
      <c r="G347" s="709"/>
      <c r="H347" s="709"/>
      <c r="I347" s="709"/>
      <c r="J347" s="709"/>
      <c r="K347" s="709"/>
      <c r="L347" s="709" t="s">
        <v>553</v>
      </c>
      <c r="M347" s="711"/>
    </row>
    <row r="348" spans="1:13">
      <c r="A348" s="1079"/>
      <c r="B348" s="668" t="s">
        <v>631</v>
      </c>
      <c r="C348" s="709"/>
      <c r="D348" s="709"/>
      <c r="E348" s="709"/>
      <c r="F348" s="709"/>
      <c r="G348" s="709"/>
      <c r="H348" s="709"/>
      <c r="I348" s="709"/>
      <c r="J348" s="709" t="s">
        <v>553</v>
      </c>
      <c r="K348" s="709"/>
      <c r="L348" s="709"/>
      <c r="M348" s="711"/>
    </row>
    <row r="349" spans="1:13" ht="26.4">
      <c r="A349" s="1079"/>
      <c r="B349" s="668" t="s">
        <v>632</v>
      </c>
      <c r="C349" s="709" t="s">
        <v>553</v>
      </c>
      <c r="D349" s="709"/>
      <c r="E349" s="709"/>
      <c r="F349" s="709"/>
      <c r="G349" s="709"/>
      <c r="H349" s="709"/>
      <c r="I349" s="709"/>
      <c r="J349" s="709"/>
      <c r="K349" s="709"/>
      <c r="L349" s="709"/>
      <c r="M349" s="711"/>
    </row>
    <row r="350" spans="1:13" ht="26.4">
      <c r="A350" s="1079"/>
      <c r="B350" s="668" t="s">
        <v>633</v>
      </c>
      <c r="C350" s="709"/>
      <c r="D350" s="709"/>
      <c r="E350" s="709"/>
      <c r="F350" s="709"/>
      <c r="G350" s="709"/>
      <c r="H350" s="709"/>
      <c r="I350" s="709"/>
      <c r="J350" s="709"/>
      <c r="K350" s="709"/>
      <c r="L350" s="709" t="s">
        <v>553</v>
      </c>
      <c r="M350" s="711"/>
    </row>
    <row r="351" spans="1:13">
      <c r="A351" s="1079"/>
      <c r="B351" s="668" t="s">
        <v>634</v>
      </c>
      <c r="C351" s="709"/>
      <c r="D351" s="709"/>
      <c r="E351" s="709"/>
      <c r="F351" s="709" t="s">
        <v>553</v>
      </c>
      <c r="G351" s="709"/>
      <c r="H351" s="709"/>
      <c r="I351" s="709"/>
      <c r="J351" s="709"/>
      <c r="K351" s="709"/>
      <c r="L351" s="709"/>
      <c r="M351" s="711"/>
    </row>
    <row r="352" spans="1:13">
      <c r="A352" s="1079"/>
      <c r="B352" s="668" t="s">
        <v>635</v>
      </c>
      <c r="C352" s="709"/>
      <c r="D352" s="709"/>
      <c r="E352" s="709"/>
      <c r="F352" s="709"/>
      <c r="G352" s="709"/>
      <c r="H352" s="709"/>
      <c r="I352" s="709"/>
      <c r="J352" s="709"/>
      <c r="K352" s="709"/>
      <c r="L352" s="709" t="s">
        <v>553</v>
      </c>
      <c r="M352" s="711"/>
    </row>
    <row r="353" spans="1:13" ht="26.4">
      <c r="A353" s="1079"/>
      <c r="B353" s="668" t="s">
        <v>636</v>
      </c>
      <c r="C353" s="709"/>
      <c r="D353" s="709"/>
      <c r="E353" s="709"/>
      <c r="F353" s="709"/>
      <c r="G353" s="709"/>
      <c r="H353" s="709"/>
      <c r="I353" s="709"/>
      <c r="J353" s="709"/>
      <c r="K353" s="709"/>
      <c r="L353" s="709" t="s">
        <v>553</v>
      </c>
      <c r="M353" s="711"/>
    </row>
    <row r="354" spans="1:13" ht="26.4">
      <c r="A354" s="1079"/>
      <c r="B354" s="668" t="s">
        <v>637</v>
      </c>
      <c r="C354" s="709"/>
      <c r="D354" s="709"/>
      <c r="E354" s="709"/>
      <c r="F354" s="709"/>
      <c r="G354" s="709"/>
      <c r="H354" s="709"/>
      <c r="I354" s="709"/>
      <c r="J354" s="709"/>
      <c r="K354" s="709"/>
      <c r="L354" s="709" t="s">
        <v>553</v>
      </c>
      <c r="M354" s="711"/>
    </row>
    <row r="355" spans="1:13">
      <c r="A355" s="1079"/>
      <c r="B355" s="668" t="s">
        <v>638</v>
      </c>
      <c r="C355" s="709"/>
      <c r="D355" s="709"/>
      <c r="E355" s="709"/>
      <c r="F355" s="709"/>
      <c r="G355" s="709"/>
      <c r="H355" s="709"/>
      <c r="I355" s="709"/>
      <c r="J355" s="709"/>
      <c r="K355" s="709"/>
      <c r="L355" s="709" t="s">
        <v>553</v>
      </c>
      <c r="M355" s="711"/>
    </row>
    <row r="356" spans="1:13">
      <c r="A356" s="1079"/>
      <c r="B356" s="668" t="s">
        <v>639</v>
      </c>
      <c r="C356" s="709"/>
      <c r="D356" s="709"/>
      <c r="E356" s="709"/>
      <c r="F356" s="709"/>
      <c r="G356" s="709"/>
      <c r="H356" s="709"/>
      <c r="I356" s="709"/>
      <c r="J356" s="709"/>
      <c r="K356" s="709" t="s">
        <v>553</v>
      </c>
      <c r="L356" s="709"/>
      <c r="M356" s="711"/>
    </row>
    <row r="357" spans="1:13" ht="26.4">
      <c r="A357" s="1079"/>
      <c r="B357" s="668" t="s">
        <v>640</v>
      </c>
      <c r="C357" s="709" t="s">
        <v>553</v>
      </c>
      <c r="D357" s="709"/>
      <c r="E357" s="709"/>
      <c r="F357" s="709"/>
      <c r="G357" s="709"/>
      <c r="H357" s="709"/>
      <c r="I357" s="709"/>
      <c r="J357" s="709"/>
      <c r="K357" s="709"/>
      <c r="L357" s="709"/>
      <c r="M357" s="711"/>
    </row>
    <row r="358" spans="1:13" ht="26.4">
      <c r="A358" s="1079"/>
      <c r="B358" s="668" t="s">
        <v>641</v>
      </c>
      <c r="C358" s="709"/>
      <c r="D358" s="709"/>
      <c r="E358" s="709"/>
      <c r="F358" s="709"/>
      <c r="G358" s="709"/>
      <c r="H358" s="709"/>
      <c r="I358" s="709"/>
      <c r="J358" s="709"/>
      <c r="K358" s="709"/>
      <c r="L358" s="709" t="s">
        <v>553</v>
      </c>
      <c r="M358" s="711"/>
    </row>
    <row r="359" spans="1:13" ht="26.4">
      <c r="A359" s="1079"/>
      <c r="B359" s="668" t="s">
        <v>642</v>
      </c>
      <c r="C359" s="709"/>
      <c r="D359" s="709"/>
      <c r="E359" s="709"/>
      <c r="F359" s="709"/>
      <c r="G359" s="709"/>
      <c r="H359" s="709"/>
      <c r="I359" s="709"/>
      <c r="J359" s="709"/>
      <c r="K359" s="709"/>
      <c r="L359" s="709" t="s">
        <v>553</v>
      </c>
      <c r="M359" s="711"/>
    </row>
    <row r="360" spans="1:13">
      <c r="A360" s="1079"/>
      <c r="B360" s="668" t="s">
        <v>643</v>
      </c>
      <c r="C360" s="709"/>
      <c r="D360" s="709"/>
      <c r="E360" s="709"/>
      <c r="F360" s="709"/>
      <c r="G360" s="709"/>
      <c r="H360" s="709"/>
      <c r="I360" s="709"/>
      <c r="J360" s="709"/>
      <c r="K360" s="709" t="s">
        <v>553</v>
      </c>
      <c r="L360" s="709"/>
      <c r="M360" s="711"/>
    </row>
    <row r="361" spans="1:13">
      <c r="A361" s="1079"/>
      <c r="B361" s="668" t="s">
        <v>644</v>
      </c>
      <c r="C361" s="709"/>
      <c r="D361" s="709"/>
      <c r="E361" s="709"/>
      <c r="F361" s="709"/>
      <c r="G361" s="709"/>
      <c r="H361" s="709"/>
      <c r="I361" s="709"/>
      <c r="J361" s="709"/>
      <c r="K361" s="709"/>
      <c r="L361" s="709" t="s">
        <v>553</v>
      </c>
      <c r="M361" s="711"/>
    </row>
    <row r="362" spans="1:13">
      <c r="A362" s="1079"/>
      <c r="B362" s="668" t="s">
        <v>645</v>
      </c>
      <c r="C362" s="709"/>
      <c r="D362" s="709"/>
      <c r="E362" s="709"/>
      <c r="F362" s="709"/>
      <c r="G362" s="709"/>
      <c r="H362" s="709"/>
      <c r="I362" s="709"/>
      <c r="J362" s="709"/>
      <c r="K362" s="709" t="s">
        <v>553</v>
      </c>
      <c r="L362" s="709"/>
      <c r="M362" s="711"/>
    </row>
    <row r="363" spans="1:13" ht="26.4">
      <c r="A363" s="1079"/>
      <c r="B363" s="668" t="s">
        <v>646</v>
      </c>
      <c r="C363" s="709" t="s">
        <v>553</v>
      </c>
      <c r="D363" s="709"/>
      <c r="E363" s="709"/>
      <c r="F363" s="709"/>
      <c r="G363" s="709"/>
      <c r="H363" s="709"/>
      <c r="I363" s="709"/>
      <c r="J363" s="709"/>
      <c r="K363" s="709"/>
      <c r="L363" s="709"/>
      <c r="M363" s="711"/>
    </row>
    <row r="364" spans="1:13" ht="26.4">
      <c r="A364" s="1079"/>
      <c r="B364" s="668" t="s">
        <v>647</v>
      </c>
      <c r="C364" s="709"/>
      <c r="D364" s="709"/>
      <c r="E364" s="709"/>
      <c r="F364" s="709"/>
      <c r="G364" s="709"/>
      <c r="H364" s="709"/>
      <c r="I364" s="709"/>
      <c r="J364" s="709"/>
      <c r="K364" s="709" t="s">
        <v>553</v>
      </c>
      <c r="L364" s="709"/>
      <c r="M364" s="711"/>
    </row>
    <row r="365" spans="1:13" ht="26.4">
      <c r="A365" s="1079"/>
      <c r="B365" s="668" t="s">
        <v>648</v>
      </c>
      <c r="C365" s="709"/>
      <c r="D365" s="709"/>
      <c r="E365" s="709"/>
      <c r="F365" s="709"/>
      <c r="G365" s="709"/>
      <c r="H365" s="709"/>
      <c r="I365" s="709"/>
      <c r="J365" s="709"/>
      <c r="K365" s="709" t="s">
        <v>553</v>
      </c>
      <c r="L365" s="709"/>
      <c r="M365" s="711"/>
    </row>
    <row r="366" spans="1:13" ht="26.4">
      <c r="A366" s="1079"/>
      <c r="B366" s="668" t="s">
        <v>649</v>
      </c>
      <c r="C366" s="709" t="s">
        <v>553</v>
      </c>
      <c r="D366" s="709"/>
      <c r="E366" s="709"/>
      <c r="F366" s="709"/>
      <c r="G366" s="709"/>
      <c r="H366" s="709"/>
      <c r="I366" s="709"/>
      <c r="J366" s="709"/>
      <c r="K366" s="709"/>
      <c r="L366" s="709"/>
      <c r="M366" s="711"/>
    </row>
    <row r="367" spans="1:13" ht="39.6">
      <c r="A367" s="1079"/>
      <c r="B367" s="668" t="s">
        <v>650</v>
      </c>
      <c r="C367" s="709"/>
      <c r="D367" s="709"/>
      <c r="E367" s="709"/>
      <c r="F367" s="709"/>
      <c r="G367" s="709"/>
      <c r="H367" s="709"/>
      <c r="I367" s="709"/>
      <c r="J367" s="709"/>
      <c r="K367" s="709" t="s">
        <v>553</v>
      </c>
      <c r="L367" s="709"/>
      <c r="M367" s="711"/>
    </row>
    <row r="368" spans="1:13" ht="26.4">
      <c r="A368" s="1079"/>
      <c r="B368" s="668" t="s">
        <v>651</v>
      </c>
      <c r="C368" s="709"/>
      <c r="D368" s="709"/>
      <c r="E368" s="709"/>
      <c r="F368" s="709"/>
      <c r="G368" s="709"/>
      <c r="H368" s="709"/>
      <c r="I368" s="709"/>
      <c r="J368" s="709"/>
      <c r="K368" s="709"/>
      <c r="L368" s="709" t="s">
        <v>553</v>
      </c>
      <c r="M368" s="711"/>
    </row>
    <row r="369" spans="1:13" ht="26.4">
      <c r="A369" s="1079"/>
      <c r="B369" s="668" t="s">
        <v>652</v>
      </c>
      <c r="C369" s="709"/>
      <c r="D369" s="709"/>
      <c r="E369" s="709"/>
      <c r="F369" s="709"/>
      <c r="G369" s="709"/>
      <c r="H369" s="709"/>
      <c r="I369" s="709"/>
      <c r="J369" s="709"/>
      <c r="K369" s="709" t="s">
        <v>553</v>
      </c>
      <c r="L369" s="709"/>
      <c r="M369" s="711"/>
    </row>
    <row r="370" spans="1:13" ht="26.4">
      <c r="A370" s="1079"/>
      <c r="B370" s="668" t="s">
        <v>653</v>
      </c>
      <c r="C370" s="709"/>
      <c r="D370" s="709"/>
      <c r="E370" s="709"/>
      <c r="F370" s="709"/>
      <c r="G370" s="709"/>
      <c r="H370" s="709"/>
      <c r="I370" s="709"/>
      <c r="J370" s="709"/>
      <c r="K370" s="709"/>
      <c r="L370" s="709" t="s">
        <v>553</v>
      </c>
      <c r="M370" s="711"/>
    </row>
    <row r="371" spans="1:13" ht="26.4">
      <c r="A371" s="1079"/>
      <c r="B371" s="668" t="s">
        <v>654</v>
      </c>
      <c r="C371" s="709"/>
      <c r="D371" s="709"/>
      <c r="E371" s="709"/>
      <c r="F371" s="709"/>
      <c r="G371" s="709"/>
      <c r="H371" s="709"/>
      <c r="I371" s="709"/>
      <c r="J371" s="709"/>
      <c r="K371" s="709"/>
      <c r="L371" s="709" t="s">
        <v>553</v>
      </c>
      <c r="M371" s="711"/>
    </row>
    <row r="372" spans="1:13" ht="26.4">
      <c r="A372" s="1079"/>
      <c r="B372" s="668" t="s">
        <v>655</v>
      </c>
      <c r="C372" s="709"/>
      <c r="D372" s="709"/>
      <c r="E372" s="709"/>
      <c r="F372" s="709"/>
      <c r="G372" s="709"/>
      <c r="H372" s="709"/>
      <c r="I372" s="709"/>
      <c r="J372" s="709"/>
      <c r="K372" s="709"/>
      <c r="L372" s="709" t="s">
        <v>553</v>
      </c>
      <c r="M372" s="711"/>
    </row>
    <row r="373" spans="1:13">
      <c r="A373" s="1079"/>
      <c r="B373" s="668" t="s">
        <v>656</v>
      </c>
      <c r="C373" s="709"/>
      <c r="D373" s="709"/>
      <c r="E373" s="709"/>
      <c r="F373" s="709"/>
      <c r="G373" s="709"/>
      <c r="H373" s="709"/>
      <c r="I373" s="709"/>
      <c r="J373" s="709"/>
      <c r="K373" s="709"/>
      <c r="L373" s="709" t="s">
        <v>553</v>
      </c>
      <c r="M373" s="711"/>
    </row>
    <row r="374" spans="1:13" ht="26.4">
      <c r="A374" s="1079"/>
      <c r="B374" s="668" t="s">
        <v>657</v>
      </c>
      <c r="C374" s="709"/>
      <c r="D374" s="709"/>
      <c r="E374" s="709"/>
      <c r="F374" s="709"/>
      <c r="G374" s="709"/>
      <c r="H374" s="709"/>
      <c r="I374" s="709"/>
      <c r="J374" s="709"/>
      <c r="K374" s="709"/>
      <c r="L374" s="709" t="s">
        <v>553</v>
      </c>
      <c r="M374" s="711"/>
    </row>
    <row r="375" spans="1:13" ht="26.4">
      <c r="A375" s="1079"/>
      <c r="B375" s="668" t="s">
        <v>658</v>
      </c>
      <c r="C375" s="709"/>
      <c r="D375" s="709"/>
      <c r="E375" s="709"/>
      <c r="F375" s="709"/>
      <c r="G375" s="709"/>
      <c r="H375" s="709"/>
      <c r="I375" s="709"/>
      <c r="J375" s="709"/>
      <c r="K375" s="709"/>
      <c r="L375" s="709"/>
      <c r="M375" s="713" t="s">
        <v>700</v>
      </c>
    </row>
    <row r="376" spans="1:13" ht="26.4">
      <c r="A376" s="1079"/>
      <c r="B376" s="668" t="s">
        <v>659</v>
      </c>
      <c r="C376" s="709"/>
      <c r="D376" s="709"/>
      <c r="E376" s="709"/>
      <c r="F376" s="709"/>
      <c r="G376" s="709"/>
      <c r="H376" s="709"/>
      <c r="I376" s="709"/>
      <c r="J376" s="709"/>
      <c r="K376" s="709"/>
      <c r="L376" s="709" t="s">
        <v>553</v>
      </c>
      <c r="M376" s="711"/>
    </row>
    <row r="377" spans="1:13" ht="26.4">
      <c r="A377" s="1079"/>
      <c r="B377" s="668" t="s">
        <v>660</v>
      </c>
      <c r="C377" s="709"/>
      <c r="D377" s="709"/>
      <c r="E377" s="709"/>
      <c r="F377" s="709"/>
      <c r="G377" s="709"/>
      <c r="H377" s="709"/>
      <c r="I377" s="709"/>
      <c r="J377" s="709"/>
      <c r="K377" s="709" t="s">
        <v>553</v>
      </c>
      <c r="L377" s="709"/>
      <c r="M377" s="711"/>
    </row>
    <row r="378" spans="1:13" ht="26.4">
      <c r="A378" s="1079"/>
      <c r="B378" s="668" t="s">
        <v>661</v>
      </c>
      <c r="C378" s="709"/>
      <c r="D378" s="709"/>
      <c r="E378" s="709"/>
      <c r="F378" s="709"/>
      <c r="G378" s="709"/>
      <c r="H378" s="709"/>
      <c r="I378" s="709"/>
      <c r="J378" s="709"/>
      <c r="K378" s="709"/>
      <c r="L378" s="709" t="s">
        <v>553</v>
      </c>
      <c r="M378" s="711"/>
    </row>
    <row r="379" spans="1:13" ht="26.4">
      <c r="A379" s="1079"/>
      <c r="B379" s="668" t="s">
        <v>662</v>
      </c>
      <c r="C379" s="709"/>
      <c r="D379" s="709"/>
      <c r="E379" s="709"/>
      <c r="F379" s="709"/>
      <c r="G379" s="709"/>
      <c r="H379" s="709"/>
      <c r="I379" s="709"/>
      <c r="J379" s="709"/>
      <c r="K379" s="709"/>
      <c r="L379" s="709" t="s">
        <v>553</v>
      </c>
      <c r="M379" s="711"/>
    </row>
    <row r="380" spans="1:13" ht="26.4">
      <c r="A380" s="1079"/>
      <c r="B380" s="668" t="s">
        <v>663</v>
      </c>
      <c r="C380" s="709"/>
      <c r="D380" s="709"/>
      <c r="E380" s="709"/>
      <c r="F380" s="709"/>
      <c r="G380" s="709"/>
      <c r="H380" s="709"/>
      <c r="I380" s="709"/>
      <c r="J380" s="709"/>
      <c r="K380" s="709" t="s">
        <v>553</v>
      </c>
      <c r="L380" s="709"/>
      <c r="M380" s="711"/>
    </row>
    <row r="381" spans="1:13">
      <c r="A381" s="1079"/>
      <c r="B381" s="668" t="s">
        <v>664</v>
      </c>
      <c r="C381" s="709"/>
      <c r="D381" s="709"/>
      <c r="E381" s="709"/>
      <c r="F381" s="709"/>
      <c r="G381" s="709"/>
      <c r="H381" s="709"/>
      <c r="I381" s="709"/>
      <c r="J381" s="709"/>
      <c r="K381" s="709"/>
      <c r="L381" s="709" t="s">
        <v>553</v>
      </c>
      <c r="M381" s="711"/>
    </row>
    <row r="382" spans="1:13" ht="26.4">
      <c r="A382" s="1079"/>
      <c r="B382" s="668" t="s">
        <v>665</v>
      </c>
      <c r="C382" s="709"/>
      <c r="D382" s="709"/>
      <c r="E382" s="709"/>
      <c r="F382" s="709"/>
      <c r="G382" s="709"/>
      <c r="H382" s="709"/>
      <c r="I382" s="709"/>
      <c r="J382" s="709"/>
      <c r="K382" s="709" t="s">
        <v>553</v>
      </c>
      <c r="L382" s="709"/>
      <c r="M382" s="711"/>
    </row>
    <row r="383" spans="1:13" ht="26.4">
      <c r="A383" s="1079"/>
      <c r="B383" s="668" t="s">
        <v>666</v>
      </c>
      <c r="C383" s="709"/>
      <c r="D383" s="709" t="s">
        <v>553</v>
      </c>
      <c r="E383" s="709"/>
      <c r="F383" s="709"/>
      <c r="G383" s="709"/>
      <c r="H383" s="709"/>
      <c r="I383" s="709"/>
      <c r="J383" s="709"/>
      <c r="K383" s="709"/>
      <c r="L383" s="709"/>
      <c r="M383" s="711"/>
    </row>
    <row r="384" spans="1:13" ht="26.4">
      <c r="A384" s="1079"/>
      <c r="B384" s="668" t="s">
        <v>667</v>
      </c>
      <c r="C384" s="709"/>
      <c r="D384" s="709"/>
      <c r="E384" s="709"/>
      <c r="F384" s="709"/>
      <c r="G384" s="709"/>
      <c r="H384" s="709"/>
      <c r="I384" s="709"/>
      <c r="J384" s="709"/>
      <c r="K384" s="709" t="s">
        <v>553</v>
      </c>
      <c r="L384" s="709"/>
      <c r="M384" s="711"/>
    </row>
    <row r="385" spans="1:13">
      <c r="A385" s="1079"/>
      <c r="B385" s="668" t="s">
        <v>668</v>
      </c>
      <c r="C385" s="709"/>
      <c r="D385" s="709"/>
      <c r="E385" s="709"/>
      <c r="F385" s="709"/>
      <c r="G385" s="709"/>
      <c r="H385" s="709"/>
      <c r="I385" s="709"/>
      <c r="J385" s="709"/>
      <c r="K385" s="709"/>
      <c r="L385" s="709" t="s">
        <v>553</v>
      </c>
      <c r="M385" s="711"/>
    </row>
    <row r="386" spans="1:13">
      <c r="A386" s="1079"/>
      <c r="B386" s="668" t="s">
        <v>669</v>
      </c>
      <c r="C386" s="709" t="s">
        <v>553</v>
      </c>
      <c r="D386" s="709" t="s">
        <v>553</v>
      </c>
      <c r="E386" s="709"/>
      <c r="F386" s="709"/>
      <c r="G386" s="709"/>
      <c r="H386" s="709"/>
      <c r="I386" s="709"/>
      <c r="J386" s="709"/>
      <c r="K386" s="709"/>
      <c r="L386" s="709"/>
      <c r="M386" s="711"/>
    </row>
    <row r="387" spans="1:13">
      <c r="A387" s="1079"/>
      <c r="B387" s="668" t="s">
        <v>670</v>
      </c>
      <c r="C387" s="709"/>
      <c r="D387" s="709"/>
      <c r="E387" s="709"/>
      <c r="F387" s="709"/>
      <c r="G387" s="709"/>
      <c r="H387" s="709"/>
      <c r="I387" s="709"/>
      <c r="J387" s="709"/>
      <c r="K387" s="709"/>
      <c r="L387" s="709" t="s">
        <v>553</v>
      </c>
      <c r="M387" s="711"/>
    </row>
    <row r="388" spans="1:13" ht="26.4">
      <c r="A388" s="1079"/>
      <c r="B388" s="668" t="s">
        <v>671</v>
      </c>
      <c r="C388" s="709"/>
      <c r="D388" s="709"/>
      <c r="E388" s="709"/>
      <c r="F388" s="709"/>
      <c r="G388" s="709"/>
      <c r="H388" s="709"/>
      <c r="I388" s="709"/>
      <c r="J388" s="709"/>
      <c r="K388" s="709"/>
      <c r="L388" s="709" t="s">
        <v>553</v>
      </c>
      <c r="M388" s="711"/>
    </row>
    <row r="389" spans="1:13" ht="26.4">
      <c r="A389" s="1079"/>
      <c r="B389" s="668" t="s">
        <v>672</v>
      </c>
      <c r="C389" s="709" t="s">
        <v>553</v>
      </c>
      <c r="D389" s="709"/>
      <c r="E389" s="709"/>
      <c r="F389" s="709"/>
      <c r="G389" s="709"/>
      <c r="H389" s="709"/>
      <c r="I389" s="709"/>
      <c r="J389" s="709"/>
      <c r="K389" s="709"/>
      <c r="L389" s="709"/>
      <c r="M389" s="711"/>
    </row>
    <row r="390" spans="1:13" ht="26.4">
      <c r="A390" s="1079"/>
      <c r="B390" s="668" t="s">
        <v>673</v>
      </c>
      <c r="C390" s="709"/>
      <c r="D390" s="709"/>
      <c r="E390" s="709"/>
      <c r="F390" s="709"/>
      <c r="G390" s="709"/>
      <c r="H390" s="709"/>
      <c r="I390" s="709"/>
      <c r="J390" s="709"/>
      <c r="K390" s="709"/>
      <c r="L390" s="709" t="s">
        <v>553</v>
      </c>
      <c r="M390" s="711"/>
    </row>
    <row r="391" spans="1:13" ht="26.4">
      <c r="A391" s="1079"/>
      <c r="B391" s="668" t="s">
        <v>674</v>
      </c>
      <c r="C391" s="709" t="s">
        <v>553</v>
      </c>
      <c r="D391" s="709" t="s">
        <v>553</v>
      </c>
      <c r="E391" s="709"/>
      <c r="F391" s="709"/>
      <c r="G391" s="709"/>
      <c r="H391" s="709"/>
      <c r="I391" s="709"/>
      <c r="J391" s="709"/>
      <c r="K391" s="709"/>
      <c r="L391" s="709"/>
      <c r="M391" s="711"/>
    </row>
    <row r="392" spans="1:13" ht="26.4">
      <c r="A392" s="1079"/>
      <c r="B392" s="668" t="s">
        <v>675</v>
      </c>
      <c r="C392" s="709"/>
      <c r="D392" s="709"/>
      <c r="E392" s="709"/>
      <c r="F392" s="709"/>
      <c r="G392" s="709"/>
      <c r="H392" s="709"/>
      <c r="I392" s="709"/>
      <c r="J392" s="709"/>
      <c r="K392" s="709" t="s">
        <v>553</v>
      </c>
      <c r="L392" s="709"/>
      <c r="M392" s="711"/>
    </row>
    <row r="393" spans="1:13" ht="26.4">
      <c r="A393" s="1079"/>
      <c r="B393" s="668" t="s">
        <v>676</v>
      </c>
      <c r="C393" s="709"/>
      <c r="D393" s="709"/>
      <c r="E393" s="709"/>
      <c r="F393" s="709"/>
      <c r="G393" s="709"/>
      <c r="H393" s="709"/>
      <c r="I393" s="709"/>
      <c r="J393" s="709"/>
      <c r="K393" s="709"/>
      <c r="L393" s="709" t="s">
        <v>553</v>
      </c>
      <c r="M393" s="711"/>
    </row>
    <row r="394" spans="1:13">
      <c r="A394" s="1079"/>
      <c r="B394" s="668" t="s">
        <v>677</v>
      </c>
      <c r="C394" s="709"/>
      <c r="D394" s="709"/>
      <c r="E394" s="709"/>
      <c r="F394" s="709"/>
      <c r="G394" s="709"/>
      <c r="H394" s="709"/>
      <c r="I394" s="709"/>
      <c r="J394" s="709"/>
      <c r="K394" s="709" t="s">
        <v>553</v>
      </c>
      <c r="L394" s="709"/>
      <c r="M394" s="711"/>
    </row>
    <row r="395" spans="1:13">
      <c r="A395" s="1079"/>
      <c r="B395" s="668" t="s">
        <v>678</v>
      </c>
      <c r="C395" s="709"/>
      <c r="D395" s="709"/>
      <c r="E395" s="709"/>
      <c r="F395" s="709"/>
      <c r="G395" s="709"/>
      <c r="H395" s="709"/>
      <c r="I395" s="709"/>
      <c r="J395" s="709"/>
      <c r="K395" s="709"/>
      <c r="L395" s="709" t="s">
        <v>553</v>
      </c>
      <c r="M395" s="711"/>
    </row>
    <row r="396" spans="1:13">
      <c r="A396" s="1079"/>
      <c r="B396" s="668" t="s">
        <v>679</v>
      </c>
      <c r="C396" s="709" t="s">
        <v>553</v>
      </c>
      <c r="D396" s="709" t="s">
        <v>553</v>
      </c>
      <c r="E396" s="709"/>
      <c r="F396" s="709" t="s">
        <v>553</v>
      </c>
      <c r="G396" s="709"/>
      <c r="H396" s="709"/>
      <c r="I396" s="709"/>
      <c r="J396" s="709"/>
      <c r="K396" s="709"/>
      <c r="L396" s="709"/>
      <c r="M396" s="711"/>
    </row>
    <row r="397" spans="1:13" ht="39.6">
      <c r="A397" s="1079"/>
      <c r="B397" s="668" t="s">
        <v>680</v>
      </c>
      <c r="C397" s="709"/>
      <c r="D397" s="709"/>
      <c r="E397" s="709"/>
      <c r="F397" s="709"/>
      <c r="G397" s="709"/>
      <c r="H397" s="709"/>
      <c r="I397" s="709"/>
      <c r="J397" s="709"/>
      <c r="K397" s="709"/>
      <c r="L397" s="709" t="s">
        <v>553</v>
      </c>
      <c r="M397" s="711"/>
    </row>
    <row r="398" spans="1:13">
      <c r="A398" s="1079"/>
      <c r="B398" s="668" t="s">
        <v>681</v>
      </c>
      <c r="C398" s="709"/>
      <c r="D398" s="709"/>
      <c r="E398" s="709"/>
      <c r="F398" s="709"/>
      <c r="G398" s="709"/>
      <c r="H398" s="709"/>
      <c r="I398" s="709"/>
      <c r="J398" s="709"/>
      <c r="K398" s="709"/>
      <c r="L398" s="709" t="s">
        <v>553</v>
      </c>
      <c r="M398" s="711"/>
    </row>
    <row r="399" spans="1:13" ht="26.4">
      <c r="A399" s="1079"/>
      <c r="B399" s="668" t="s">
        <v>682</v>
      </c>
      <c r="C399" s="709"/>
      <c r="D399" s="709"/>
      <c r="E399" s="709"/>
      <c r="F399" s="709"/>
      <c r="G399" s="709"/>
      <c r="H399" s="709"/>
      <c r="I399" s="709"/>
      <c r="J399" s="709"/>
      <c r="K399" s="709" t="s">
        <v>553</v>
      </c>
      <c r="L399" s="709"/>
      <c r="M399" s="711"/>
    </row>
    <row r="400" spans="1:13" ht="26.4">
      <c r="A400" s="1079"/>
      <c r="B400" s="668" t="s">
        <v>683</v>
      </c>
      <c r="C400" s="709"/>
      <c r="D400" s="709"/>
      <c r="E400" s="709"/>
      <c r="F400" s="709"/>
      <c r="G400" s="709"/>
      <c r="H400" s="709"/>
      <c r="I400" s="709"/>
      <c r="J400" s="709"/>
      <c r="K400" s="709"/>
      <c r="L400" s="709" t="s">
        <v>553</v>
      </c>
      <c r="M400" s="711"/>
    </row>
    <row r="401" spans="1:13" ht="26.4">
      <c r="A401" s="1079"/>
      <c r="B401" s="668" t="s">
        <v>684</v>
      </c>
      <c r="C401" s="709"/>
      <c r="D401" s="709"/>
      <c r="E401" s="709"/>
      <c r="F401" s="709"/>
      <c r="G401" s="709"/>
      <c r="H401" s="709"/>
      <c r="I401" s="709"/>
      <c r="J401" s="709"/>
      <c r="K401" s="709" t="s">
        <v>553</v>
      </c>
      <c r="L401" s="709"/>
      <c r="M401" s="711"/>
    </row>
    <row r="402" spans="1:13" ht="26.4">
      <c r="A402" s="1079"/>
      <c r="B402" s="668" t="s">
        <v>685</v>
      </c>
      <c r="C402" s="709"/>
      <c r="D402" s="709"/>
      <c r="E402" s="709"/>
      <c r="F402" s="709"/>
      <c r="G402" s="709"/>
      <c r="H402" s="709"/>
      <c r="I402" s="709"/>
      <c r="J402" s="709"/>
      <c r="K402" s="709" t="s">
        <v>553</v>
      </c>
      <c r="L402" s="709"/>
      <c r="M402" s="711"/>
    </row>
    <row r="403" spans="1:13" ht="26.4">
      <c r="A403" s="1079"/>
      <c r="B403" s="668" t="s">
        <v>686</v>
      </c>
      <c r="C403" s="709"/>
      <c r="D403" s="709"/>
      <c r="E403" s="709"/>
      <c r="F403" s="709"/>
      <c r="G403" s="709"/>
      <c r="H403" s="709"/>
      <c r="I403" s="709"/>
      <c r="J403" s="709"/>
      <c r="K403" s="709"/>
      <c r="L403" s="709" t="s">
        <v>553</v>
      </c>
      <c r="M403" s="711"/>
    </row>
    <row r="404" spans="1:13" ht="26.4">
      <c r="A404" s="1079"/>
      <c r="B404" s="668" t="s">
        <v>687</v>
      </c>
      <c r="C404" s="709"/>
      <c r="D404" s="709"/>
      <c r="E404" s="709"/>
      <c r="F404" s="709"/>
      <c r="G404" s="709"/>
      <c r="H404" s="709" t="s">
        <v>553</v>
      </c>
      <c r="I404" s="709"/>
      <c r="J404" s="709"/>
      <c r="K404" s="709" t="s">
        <v>553</v>
      </c>
      <c r="L404" s="709"/>
      <c r="M404" s="711"/>
    </row>
    <row r="405" spans="1:13" ht="26.4">
      <c r="A405" s="1079"/>
      <c r="B405" s="668" t="s">
        <v>688</v>
      </c>
      <c r="C405" s="709"/>
      <c r="D405" s="709"/>
      <c r="E405" s="709"/>
      <c r="F405" s="709"/>
      <c r="G405" s="709"/>
      <c r="H405" s="709"/>
      <c r="I405" s="709"/>
      <c r="J405" s="709"/>
      <c r="K405" s="709" t="s">
        <v>553</v>
      </c>
      <c r="L405" s="709"/>
      <c r="M405" s="711"/>
    </row>
    <row r="406" spans="1:13" ht="26.4">
      <c r="A406" s="1079"/>
      <c r="B406" s="668" t="s">
        <v>689</v>
      </c>
      <c r="C406" s="709"/>
      <c r="D406" s="709"/>
      <c r="E406" s="709"/>
      <c r="F406" s="709"/>
      <c r="G406" s="709"/>
      <c r="H406" s="709"/>
      <c r="I406" s="709"/>
      <c r="J406" s="709"/>
      <c r="K406" s="709" t="s">
        <v>553</v>
      </c>
      <c r="L406" s="709"/>
      <c r="M406" s="711"/>
    </row>
    <row r="407" spans="1:13">
      <c r="A407" s="1079"/>
      <c r="B407" s="668" t="s">
        <v>690</v>
      </c>
      <c r="C407" s="709"/>
      <c r="D407" s="709"/>
      <c r="E407" s="709"/>
      <c r="F407" s="709"/>
      <c r="G407" s="709"/>
      <c r="H407" s="709"/>
      <c r="I407" s="709"/>
      <c r="J407" s="709"/>
      <c r="K407" s="709"/>
      <c r="L407" s="709" t="s">
        <v>553</v>
      </c>
      <c r="M407" s="711"/>
    </row>
    <row r="408" spans="1:13" ht="26.4">
      <c r="A408" s="1079"/>
      <c r="B408" s="668" t="s">
        <v>691</v>
      </c>
      <c r="C408" s="709" t="s">
        <v>553</v>
      </c>
      <c r="D408" s="709"/>
      <c r="E408" s="709"/>
      <c r="F408" s="709"/>
      <c r="G408" s="709"/>
      <c r="H408" s="709"/>
      <c r="I408" s="709"/>
      <c r="J408" s="709"/>
      <c r="K408" s="709" t="s">
        <v>553</v>
      </c>
      <c r="L408" s="709"/>
      <c r="M408" s="711"/>
    </row>
    <row r="409" spans="1:13">
      <c r="A409" s="1079"/>
      <c r="B409" s="668" t="s">
        <v>692</v>
      </c>
      <c r="C409" s="709"/>
      <c r="D409" s="709"/>
      <c r="E409" s="709"/>
      <c r="F409" s="709"/>
      <c r="G409" s="709"/>
      <c r="H409" s="709"/>
      <c r="I409" s="709"/>
      <c r="J409" s="709"/>
      <c r="K409" s="709" t="s">
        <v>553</v>
      </c>
      <c r="L409" s="709"/>
      <c r="M409" s="711"/>
    </row>
    <row r="410" spans="1:13" ht="26.4">
      <c r="A410" s="1079"/>
      <c r="B410" s="668" t="s">
        <v>693</v>
      </c>
      <c r="C410" s="709"/>
      <c r="D410" s="714"/>
      <c r="E410" s="714"/>
      <c r="F410" s="714"/>
      <c r="G410" s="714"/>
      <c r="H410" s="714"/>
      <c r="I410" s="714"/>
      <c r="J410" s="714"/>
      <c r="K410" s="714" t="s">
        <v>553</v>
      </c>
      <c r="L410" s="709"/>
      <c r="M410" s="709"/>
    </row>
    <row r="411" spans="1:13">
      <c r="A411" s="715"/>
      <c r="B411" s="716"/>
      <c r="C411" s="667"/>
      <c r="D411" s="717"/>
      <c r="E411" s="717"/>
      <c r="F411" s="717"/>
      <c r="G411" s="717"/>
      <c r="H411" s="717"/>
      <c r="I411" s="717"/>
      <c r="J411" s="717"/>
      <c r="K411" s="717"/>
      <c r="L411" s="718"/>
      <c r="M411" s="718"/>
    </row>
    <row r="412" spans="1:13">
      <c r="A412" s="104"/>
      <c r="B412" s="406"/>
      <c r="C412" s="104"/>
      <c r="D412" s="104"/>
      <c r="E412" s="104"/>
      <c r="F412" s="104"/>
      <c r="G412" s="104"/>
      <c r="H412" s="104"/>
      <c r="I412" s="104"/>
      <c r="J412" s="104"/>
      <c r="K412" s="104"/>
    </row>
  </sheetData>
  <sheetProtection algorithmName="SHA-512" hashValue="WtNZ4EUVLQUoEzSx3tYaUx2eIcKmFrsi2zsr+pjt06Y86+Fuq59NcdNQycMhXgfw55vzxedbtdDBM5Mo8nw5OQ==" saltValue="ueqLE3TfhwBMWOcUK1U+Ig==" spinCount="100000" sheet="1" objects="1" scenarios="1"/>
  <mergeCells count="106">
    <mergeCell ref="A130:B130"/>
    <mergeCell ref="A131:B131"/>
    <mergeCell ref="A123:B123"/>
    <mergeCell ref="A322:A333"/>
    <mergeCell ref="A334:A410"/>
    <mergeCell ref="B275:B276"/>
    <mergeCell ref="A275:A276"/>
    <mergeCell ref="A89:B89"/>
    <mergeCell ref="A289:A295"/>
    <mergeCell ref="A300:A306"/>
    <mergeCell ref="A308:A309"/>
    <mergeCell ref="A310:A311"/>
    <mergeCell ref="A312:A315"/>
    <mergeCell ref="A316:A321"/>
    <mergeCell ref="A277:A278"/>
    <mergeCell ref="A279:A280"/>
    <mergeCell ref="A281:A282"/>
    <mergeCell ref="A284:A285"/>
    <mergeCell ref="A286:A288"/>
    <mergeCell ref="A91:B91"/>
    <mergeCell ref="A92:B92"/>
    <mergeCell ref="A93:B93"/>
    <mergeCell ref="A98:B98"/>
    <mergeCell ref="A132:B132"/>
    <mergeCell ref="A127:B127"/>
    <mergeCell ref="A128:B128"/>
    <mergeCell ref="A129:B129"/>
    <mergeCell ref="A124:B124"/>
    <mergeCell ref="A125:B125"/>
    <mergeCell ref="A109:B109"/>
    <mergeCell ref="A110:B110"/>
    <mergeCell ref="A112:B112"/>
    <mergeCell ref="A113:B113"/>
    <mergeCell ref="A114:B114"/>
    <mergeCell ref="A126:F126"/>
    <mergeCell ref="A120:F120"/>
    <mergeCell ref="A121:B121"/>
    <mergeCell ref="A122:F122"/>
    <mergeCell ref="A13:K13"/>
    <mergeCell ref="A58:K58"/>
    <mergeCell ref="A59:K59"/>
    <mergeCell ref="A60:K60"/>
    <mergeCell ref="A61:K61"/>
    <mergeCell ref="A36:K36"/>
    <mergeCell ref="A88:B88"/>
    <mergeCell ref="A81:B81"/>
    <mergeCell ref="A82:B82"/>
    <mergeCell ref="A83:B83"/>
    <mergeCell ref="A84:B84"/>
    <mergeCell ref="A66:K66"/>
    <mergeCell ref="A62:K62"/>
    <mergeCell ref="A63:K63"/>
    <mergeCell ref="A64:K64"/>
    <mergeCell ref="A65:K65"/>
    <mergeCell ref="A86:I86"/>
    <mergeCell ref="A87:I87"/>
    <mergeCell ref="A90:I90"/>
    <mergeCell ref="A101:B101"/>
    <mergeCell ref="A102:B102"/>
    <mergeCell ref="A100:B100"/>
    <mergeCell ref="A94:B94"/>
    <mergeCell ref="A95:B95"/>
    <mergeCell ref="A96:B96"/>
    <mergeCell ref="A97:B97"/>
    <mergeCell ref="A99:B99"/>
    <mergeCell ref="A135:G135"/>
    <mergeCell ref="A136:G136"/>
    <mergeCell ref="A137:G137"/>
    <mergeCell ref="A68:I68"/>
    <mergeCell ref="A69:I69"/>
    <mergeCell ref="A70:B70"/>
    <mergeCell ref="A71:B71"/>
    <mergeCell ref="A73:B73"/>
    <mergeCell ref="A74:B74"/>
    <mergeCell ref="A75:B75"/>
    <mergeCell ref="A76:B76"/>
    <mergeCell ref="A77:B77"/>
    <mergeCell ref="A78:B78"/>
    <mergeCell ref="A79:B79"/>
    <mergeCell ref="A80:B80"/>
    <mergeCell ref="A115:B115"/>
    <mergeCell ref="A116:B116"/>
    <mergeCell ref="A117:B117"/>
    <mergeCell ref="A133:G133"/>
    <mergeCell ref="A134:G134"/>
    <mergeCell ref="A105:F105"/>
    <mergeCell ref="A106:B106"/>
    <mergeCell ref="A107:F107"/>
    <mergeCell ref="A108:B108"/>
    <mergeCell ref="A165:A169"/>
    <mergeCell ref="A171:A172"/>
    <mergeCell ref="A175:A177"/>
    <mergeCell ref="A178:A183"/>
    <mergeCell ref="A184:A195"/>
    <mergeCell ref="A196:A272"/>
    <mergeCell ref="C275:M275"/>
    <mergeCell ref="A140:A141"/>
    <mergeCell ref="B140:B141"/>
    <mergeCell ref="C140:M140"/>
    <mergeCell ref="A142:A143"/>
    <mergeCell ref="A144:A145"/>
    <mergeCell ref="A146:A147"/>
    <mergeCell ref="A149:A150"/>
    <mergeCell ref="A151:A153"/>
    <mergeCell ref="A154:A160"/>
    <mergeCell ref="A173:A17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24AC-0C42-4155-B267-D3F505E1DD16}">
  <dimension ref="A6:B53"/>
  <sheetViews>
    <sheetView showGridLines="0" workbookViewId="0"/>
  </sheetViews>
  <sheetFormatPr defaultColWidth="8.77734375" defaultRowHeight="13.8"/>
  <cols>
    <col min="1" max="1" width="65.44140625" style="8" customWidth="1"/>
    <col min="2" max="2" width="16.44140625" style="362" customWidth="1"/>
    <col min="3" max="16384" width="8.77734375" style="8"/>
  </cols>
  <sheetData>
    <row r="6" spans="1:2" ht="17.399999999999999">
      <c r="A6" s="848" t="s">
        <v>452</v>
      </c>
      <c r="B6" s="848"/>
    </row>
    <row r="8" spans="1:2" ht="15.6">
      <c r="A8" s="360" t="s">
        <v>463</v>
      </c>
      <c r="B8" s="361" t="s">
        <v>454</v>
      </c>
    </row>
    <row r="9" spans="1:2">
      <c r="A9" s="104" t="s">
        <v>464</v>
      </c>
      <c r="B9" s="363" t="s">
        <v>457</v>
      </c>
    </row>
    <row r="10" spans="1:2">
      <c r="A10" s="104" t="s">
        <v>487</v>
      </c>
      <c r="B10" s="363" t="s">
        <v>457</v>
      </c>
    </row>
    <row r="11" spans="1:2">
      <c r="A11" s="104" t="s">
        <v>461</v>
      </c>
      <c r="B11" s="363" t="s">
        <v>457</v>
      </c>
    </row>
    <row r="12" spans="1:2">
      <c r="A12" s="104" t="s">
        <v>478</v>
      </c>
      <c r="B12" s="363" t="s">
        <v>457</v>
      </c>
    </row>
    <row r="13" spans="1:2">
      <c r="A13" s="104" t="s">
        <v>462</v>
      </c>
      <c r="B13" s="363" t="s">
        <v>455</v>
      </c>
    </row>
    <row r="14" spans="1:2">
      <c r="A14" s="104" t="s">
        <v>1007</v>
      </c>
      <c r="B14" s="363" t="s">
        <v>457</v>
      </c>
    </row>
    <row r="15" spans="1:2">
      <c r="A15" s="104" t="s">
        <v>1111</v>
      </c>
      <c r="B15" s="363" t="s">
        <v>455</v>
      </c>
    </row>
    <row r="16" spans="1:2">
      <c r="A16" s="104" t="s">
        <v>465</v>
      </c>
      <c r="B16" s="363" t="s">
        <v>457</v>
      </c>
    </row>
    <row r="19" spans="1:2" ht="15.6">
      <c r="A19" s="360" t="s">
        <v>3</v>
      </c>
      <c r="B19" s="361" t="s">
        <v>454</v>
      </c>
    </row>
    <row r="20" spans="1:2" ht="15" customHeight="1">
      <c r="A20" s="104" t="s">
        <v>987</v>
      </c>
      <c r="B20" s="363" t="s">
        <v>457</v>
      </c>
    </row>
    <row r="21" spans="1:2">
      <c r="A21" s="104" t="s">
        <v>460</v>
      </c>
      <c r="B21" s="363" t="s">
        <v>455</v>
      </c>
    </row>
    <row r="22" spans="1:2">
      <c r="A22" s="104" t="s">
        <v>1112</v>
      </c>
      <c r="B22" s="363" t="s">
        <v>457</v>
      </c>
    </row>
    <row r="23" spans="1:2">
      <c r="A23" s="104" t="s">
        <v>783</v>
      </c>
      <c r="B23" s="363" t="s">
        <v>457</v>
      </c>
    </row>
    <row r="24" spans="1:2">
      <c r="A24" s="104" t="s">
        <v>453</v>
      </c>
      <c r="B24" s="363" t="s">
        <v>455</v>
      </c>
    </row>
    <row r="25" spans="1:2">
      <c r="A25" s="104" t="s">
        <v>467</v>
      </c>
      <c r="B25" s="364" t="s">
        <v>455</v>
      </c>
    </row>
    <row r="26" spans="1:2" s="104" customFormat="1" ht="13.2">
      <c r="A26" s="104" t="s">
        <v>785</v>
      </c>
      <c r="B26" s="363" t="s">
        <v>457</v>
      </c>
    </row>
    <row r="27" spans="1:2">
      <c r="A27" s="104" t="s">
        <v>468</v>
      </c>
      <c r="B27" s="363" t="s">
        <v>455</v>
      </c>
    </row>
    <row r="28" spans="1:2">
      <c r="A28" s="104" t="s">
        <v>458</v>
      </c>
      <c r="B28" s="363" t="s">
        <v>455</v>
      </c>
    </row>
    <row r="29" spans="1:2">
      <c r="A29" s="104" t="s">
        <v>459</v>
      </c>
      <c r="B29" s="363" t="s">
        <v>457</v>
      </c>
    </row>
    <row r="30" spans="1:2">
      <c r="A30" s="104" t="s">
        <v>456</v>
      </c>
      <c r="B30" s="363" t="s">
        <v>455</v>
      </c>
    </row>
    <row r="31" spans="1:2">
      <c r="A31" s="104" t="s">
        <v>784</v>
      </c>
      <c r="B31" s="363" t="s">
        <v>457</v>
      </c>
    </row>
    <row r="34" spans="1:2" ht="15.6">
      <c r="A34" s="360" t="s">
        <v>466</v>
      </c>
      <c r="B34" s="361" t="s">
        <v>454</v>
      </c>
    </row>
    <row r="35" spans="1:2">
      <c r="A35" s="104" t="s">
        <v>480</v>
      </c>
      <c r="B35" s="363" t="s">
        <v>455</v>
      </c>
    </row>
    <row r="36" spans="1:2">
      <c r="A36" s="104" t="s">
        <v>481</v>
      </c>
      <c r="B36" s="363" t="s">
        <v>455</v>
      </c>
    </row>
    <row r="37" spans="1:2">
      <c r="A37" s="104" t="s">
        <v>1005</v>
      </c>
      <c r="B37" s="363" t="s">
        <v>457</v>
      </c>
    </row>
    <row r="38" spans="1:2">
      <c r="A38" s="104" t="s">
        <v>479</v>
      </c>
      <c r="B38" s="363" t="s">
        <v>457</v>
      </c>
    </row>
    <row r="39" spans="1:2">
      <c r="A39" s="104" t="s">
        <v>477</v>
      </c>
      <c r="B39" s="363" t="s">
        <v>455</v>
      </c>
    </row>
    <row r="40" spans="1:2">
      <c r="A40" s="104" t="s">
        <v>1006</v>
      </c>
      <c r="B40" s="363" t="s">
        <v>457</v>
      </c>
    </row>
    <row r="41" spans="1:2">
      <c r="A41" s="104" t="s">
        <v>483</v>
      </c>
      <c r="B41" s="363" t="s">
        <v>457</v>
      </c>
    </row>
    <row r="42" spans="1:2">
      <c r="A42" s="104" t="s">
        <v>482</v>
      </c>
      <c r="B42" s="363" t="s">
        <v>457</v>
      </c>
    </row>
    <row r="43" spans="1:2">
      <c r="A43" s="104" t="s">
        <v>1004</v>
      </c>
      <c r="B43" s="363" t="s">
        <v>455</v>
      </c>
    </row>
    <row r="46" spans="1:2" ht="15.6">
      <c r="A46" s="360" t="s">
        <v>469</v>
      </c>
      <c r="B46" s="361" t="s">
        <v>454</v>
      </c>
    </row>
    <row r="47" spans="1:2">
      <c r="A47" s="104" t="s">
        <v>470</v>
      </c>
      <c r="B47" s="363" t="s">
        <v>455</v>
      </c>
    </row>
    <row r="48" spans="1:2">
      <c r="A48" s="104" t="s">
        <v>471</v>
      </c>
      <c r="B48" s="363" t="s">
        <v>455</v>
      </c>
    </row>
    <row r="49" spans="1:2">
      <c r="A49" s="104" t="s">
        <v>472</v>
      </c>
      <c r="B49" s="363" t="s">
        <v>457</v>
      </c>
    </row>
    <row r="50" spans="1:2">
      <c r="A50" s="104" t="s">
        <v>473</v>
      </c>
      <c r="B50" s="363" t="s">
        <v>457</v>
      </c>
    </row>
    <row r="51" spans="1:2">
      <c r="A51" s="104" t="s">
        <v>474</v>
      </c>
      <c r="B51" s="363" t="s">
        <v>457</v>
      </c>
    </row>
    <row r="52" spans="1:2">
      <c r="A52" s="104" t="s">
        <v>475</v>
      </c>
      <c r="B52" s="363" t="s">
        <v>457</v>
      </c>
    </row>
    <row r="53" spans="1:2">
      <c r="A53" s="104" t="s">
        <v>476</v>
      </c>
      <c r="B53" s="363" t="s">
        <v>457</v>
      </c>
    </row>
  </sheetData>
  <sheetProtection algorithmName="SHA-512" hashValue="HqAbhWo8jTLGLedphi4JEO+/1D843e/YtfWT3bmfJiEOPByK8yDASFwll/N9Aswe8zsS/gmHYYv2k+R0FCfZ6Q==" saltValue="qUxjW1lnPCFYeDXiGnnu6g==" spinCount="100000" sheet="1" objects="1" scenarios="1"/>
  <mergeCells count="1">
    <mergeCell ref="A6:B6"/>
  </mergeCells>
  <hyperlinks>
    <hyperlink ref="B30" r:id="rId1" xr:uid="{70D379DB-0185-46BF-9664-FD2D3AB6B5BD}"/>
    <hyperlink ref="B31" r:id="rId2" xr:uid="{64A38691-3513-41E2-9F6B-093EF9DFC1BC}"/>
    <hyperlink ref="B22" r:id="rId3" xr:uid="{CFE101DE-835A-46DA-B32A-E85B8B59F1B7}"/>
    <hyperlink ref="B28" r:id="rId4" xr:uid="{C263C3F8-F2F2-476F-B3F8-B4D2D8551F72}"/>
    <hyperlink ref="B20" r:id="rId5" xr:uid="{B6F403B3-2162-4C70-BA7F-83CBD6C3D4C6}"/>
    <hyperlink ref="B29" r:id="rId6" xr:uid="{BDD29B59-B54F-4946-8CFA-1209837FD6F4}"/>
    <hyperlink ref="B13" r:id="rId7" xr:uid="{FB1FB067-DDF9-496C-823B-97EE9B486BBB}"/>
    <hyperlink ref="B10" r:id="rId8" xr:uid="{27414857-185A-4FB8-998D-7DE23B3EEC1E}"/>
    <hyperlink ref="B11" r:id="rId9" xr:uid="{6C50A1D0-6BB7-472D-9E9C-48049DE37B2E}"/>
    <hyperlink ref="B9" r:id="rId10" xr:uid="{E95A4128-8C91-4DD1-9D47-F64DF82ABC99}"/>
    <hyperlink ref="B21" r:id="rId11" xr:uid="{C1F2E440-2BE2-4814-A993-DE39D2D166F7}"/>
    <hyperlink ref="B16" r:id="rId12" xr:uid="{00265F87-6671-40B8-BAE2-629E09F2838E}"/>
    <hyperlink ref="B25" r:id="rId13" xr:uid="{A945B5BE-F44C-47FC-986C-BC00F0689C4D}"/>
    <hyperlink ref="B27" r:id="rId14" xr:uid="{D895EF4E-931A-4C65-A252-3C22DF85436B}"/>
    <hyperlink ref="B47" r:id="rId15" xr:uid="{CE81D534-0447-4204-844B-CFE79505D89B}"/>
    <hyperlink ref="B48" r:id="rId16" xr:uid="{0C3DB8EE-C6A0-4F15-9F2D-06E6D5EAF242}"/>
    <hyperlink ref="B49" r:id="rId17" xr:uid="{AE50A26C-366B-489F-86AA-235E350768B9}"/>
    <hyperlink ref="B50" r:id="rId18" xr:uid="{C0533899-90DE-4D34-9D0F-DFF154AAC3C9}"/>
    <hyperlink ref="B51" r:id="rId19" xr:uid="{83B0640E-3FDE-4300-844F-919B7AFA2351}"/>
    <hyperlink ref="B52" r:id="rId20" xr:uid="{9C767D2D-6357-4B53-98B0-C91EADECC060}"/>
    <hyperlink ref="B53" r:id="rId21" xr:uid="{343D03FA-C6E5-445D-AFD4-E1A6E0778893}"/>
    <hyperlink ref="B39" r:id="rId22" xr:uid="{19461506-C8AF-406B-8AE7-1C9FB604B572}"/>
    <hyperlink ref="B12" r:id="rId23" xr:uid="{8DA28A74-8216-434A-AB03-444D0C5DBA8A}"/>
    <hyperlink ref="B38" r:id="rId24" xr:uid="{1253BEA2-5E5B-4043-836B-A6E56E8C831F}"/>
    <hyperlink ref="B43" r:id="rId25" xr:uid="{ED922316-BBC9-4630-91CF-1416BE861AB4}"/>
    <hyperlink ref="B37" r:id="rId26" xr:uid="{30925232-6907-486C-A9F1-8B95C9855CD7}"/>
    <hyperlink ref="B35" r:id="rId27" xr:uid="{060A9BA4-1776-412D-A6A5-8703BF7B70A8}"/>
    <hyperlink ref="B36" r:id="rId28" xr:uid="{C169DBA8-192A-48B9-9BD9-EEA11D9408C4}"/>
    <hyperlink ref="B42" r:id="rId29" xr:uid="{F81EEC46-1A40-49BC-BBD3-6F6C07B00136}"/>
    <hyperlink ref="B41" r:id="rId30" xr:uid="{D1D472ED-1A64-4BA3-9E80-B4D1F6E5920D}"/>
    <hyperlink ref="B23" r:id="rId31" xr:uid="{4712B607-76EC-4FED-9DFD-42C8C921BA53}"/>
    <hyperlink ref="B26" r:id="rId32" xr:uid="{969EB53F-9077-47C9-9DD4-807EDD507944}"/>
    <hyperlink ref="B24" r:id="rId33" xr:uid="{ADE19B92-9BF3-4EF8-BE56-48E2BDE2A42B}"/>
    <hyperlink ref="B40" r:id="rId34" xr:uid="{A00A8CB3-94DB-4CD4-97C6-FFC929F22BD0}"/>
    <hyperlink ref="B14" r:id="rId35" xr:uid="{2E0D7DE6-5A7B-4E3A-8C4D-C90634B046D5}"/>
    <hyperlink ref="B15" r:id="rId36" xr:uid="{A455FB1F-87B5-4224-BAA1-14F96D70842A}"/>
  </hyperlinks>
  <pageMargins left="0.7" right="0.7" top="0.75" bottom="0.75" header="0.3" footer="0.3"/>
  <pageSetup orientation="portrait" r:id="rId37"/>
  <drawing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2ED8-140B-4E69-8FE8-86EF4FC1D145}">
  <dimension ref="A7:L117"/>
  <sheetViews>
    <sheetView showGridLines="0" zoomScaleNormal="100" workbookViewId="0"/>
  </sheetViews>
  <sheetFormatPr defaultColWidth="8.77734375" defaultRowHeight="14.4"/>
  <cols>
    <col min="1" max="1" width="36.44140625" style="369" customWidth="1"/>
    <col min="2" max="8" width="15.5546875" style="369" customWidth="1"/>
    <col min="9" max="9" width="11.5546875" style="369" bestFit="1" customWidth="1"/>
    <col min="10" max="10" width="14" style="369" customWidth="1"/>
    <col min="11" max="11" width="14.44140625" style="369" customWidth="1"/>
    <col min="12" max="12" width="12.77734375" style="369" bestFit="1" customWidth="1"/>
    <col min="13" max="16384" width="8.77734375" style="369"/>
  </cols>
  <sheetData>
    <row r="7" spans="1:8" ht="21">
      <c r="A7" s="160" t="s">
        <v>815</v>
      </c>
      <c r="B7" s="160"/>
      <c r="C7" s="160"/>
    </row>
    <row r="8" spans="1:8" ht="15" thickBot="1"/>
    <row r="9" spans="1:8" ht="18.600000000000001" thickTop="1" thickBot="1">
      <c r="A9" s="332" t="s">
        <v>524</v>
      </c>
      <c r="B9" s="332"/>
      <c r="C9" s="332"/>
      <c r="D9" s="331"/>
      <c r="E9" s="331"/>
      <c r="F9" s="331"/>
      <c r="G9" s="331"/>
      <c r="H9" s="331"/>
    </row>
    <row r="10" spans="1:8" ht="18" thickTop="1">
      <c r="A10" s="161"/>
      <c r="B10" s="161"/>
      <c r="C10" s="161"/>
      <c r="D10" s="162"/>
      <c r="E10" s="162"/>
      <c r="F10" s="162"/>
      <c r="G10" s="162"/>
      <c r="H10" s="162"/>
    </row>
    <row r="11" spans="1:8" ht="15.6">
      <c r="A11" s="1" t="s">
        <v>251</v>
      </c>
      <c r="B11" s="1"/>
      <c r="C11" s="1"/>
    </row>
    <row r="12" spans="1:8">
      <c r="A12" s="121" t="s">
        <v>418</v>
      </c>
      <c r="B12" s="106">
        <v>2021</v>
      </c>
      <c r="C12" s="106">
        <v>2020</v>
      </c>
      <c r="D12" s="106">
        <v>2019</v>
      </c>
      <c r="E12" s="101">
        <v>2018</v>
      </c>
      <c r="F12" s="60">
        <v>2017</v>
      </c>
      <c r="G12" s="60">
        <v>2016</v>
      </c>
      <c r="H12" s="60">
        <v>2015</v>
      </c>
    </row>
    <row r="13" spans="1:8">
      <c r="A13" s="733" t="s">
        <v>28</v>
      </c>
      <c r="B13" s="487">
        <v>16332</v>
      </c>
      <c r="C13" s="97">
        <v>14903</v>
      </c>
      <c r="D13" s="97">
        <v>17296</v>
      </c>
      <c r="E13" s="97">
        <v>17572</v>
      </c>
      <c r="F13" s="231">
        <v>16287</v>
      </c>
      <c r="G13" s="97">
        <v>15141</v>
      </c>
      <c r="H13" s="97">
        <v>15860</v>
      </c>
    </row>
    <row r="14" spans="1:8">
      <c r="A14" s="733" t="s">
        <v>29</v>
      </c>
      <c r="B14" s="733">
        <v>284</v>
      </c>
      <c r="C14" s="97">
        <v>283</v>
      </c>
      <c r="D14" s="418">
        <v>316</v>
      </c>
      <c r="E14" s="371">
        <v>304</v>
      </c>
      <c r="F14" s="358">
        <v>275</v>
      </c>
      <c r="G14" s="371">
        <v>264</v>
      </c>
      <c r="H14" s="97">
        <v>266</v>
      </c>
    </row>
    <row r="15" spans="1:8">
      <c r="A15" s="733" t="s">
        <v>30</v>
      </c>
      <c r="B15" s="487">
        <v>2623</v>
      </c>
      <c r="C15" s="97">
        <v>2820</v>
      </c>
      <c r="D15" s="97">
        <v>2972</v>
      </c>
      <c r="E15" s="97">
        <v>2435</v>
      </c>
      <c r="F15" s="231">
        <v>3720</v>
      </c>
      <c r="G15" s="97">
        <v>3420</v>
      </c>
      <c r="H15" s="97">
        <v>3123</v>
      </c>
    </row>
    <row r="16" spans="1:8">
      <c r="A16" s="733" t="s">
        <v>31</v>
      </c>
      <c r="B16" s="487">
        <v>8215</v>
      </c>
      <c r="C16" s="97">
        <v>7475</v>
      </c>
      <c r="D16" s="488">
        <v>8519</v>
      </c>
      <c r="E16" s="228">
        <v>7922</v>
      </c>
      <c r="F16" s="97">
        <v>7851</v>
      </c>
      <c r="G16" s="97">
        <v>7744</v>
      </c>
      <c r="H16" s="97">
        <v>7206</v>
      </c>
    </row>
    <row r="17" spans="1:10" ht="15" customHeight="1">
      <c r="A17" s="236" t="s">
        <v>35</v>
      </c>
      <c r="B17" s="236">
        <v>387</v>
      </c>
      <c r="C17" s="97">
        <v>422</v>
      </c>
      <c r="D17" s="97">
        <v>405</v>
      </c>
      <c r="E17" s="33">
        <v>361</v>
      </c>
      <c r="F17" s="358">
        <v>424</v>
      </c>
      <c r="G17" s="371">
        <v>455</v>
      </c>
      <c r="H17" s="97">
        <v>635</v>
      </c>
    </row>
    <row r="18" spans="1:10">
      <c r="A18" s="733" t="s">
        <v>10</v>
      </c>
      <c r="B18" s="733">
        <v>621</v>
      </c>
      <c r="C18" s="97">
        <v>757</v>
      </c>
      <c r="D18" s="97">
        <v>747</v>
      </c>
      <c r="E18" s="33">
        <v>752</v>
      </c>
      <c r="F18" s="358">
        <v>869</v>
      </c>
      <c r="G18" s="747">
        <v>863</v>
      </c>
      <c r="H18" s="97">
        <v>1606</v>
      </c>
    </row>
    <row r="19" spans="1:10">
      <c r="A19" s="733" t="s">
        <v>33</v>
      </c>
      <c r="B19" s="487">
        <v>13917</v>
      </c>
      <c r="C19" s="97">
        <v>14106</v>
      </c>
      <c r="D19" s="97">
        <v>13958</v>
      </c>
      <c r="E19" s="228">
        <v>14523</v>
      </c>
      <c r="F19" s="231">
        <v>14473</v>
      </c>
      <c r="G19" s="97">
        <v>14651</v>
      </c>
      <c r="H19" s="97">
        <v>14463</v>
      </c>
    </row>
    <row r="20" spans="1:10">
      <c r="A20" s="99" t="s">
        <v>9</v>
      </c>
      <c r="B20" s="748">
        <v>42379</v>
      </c>
      <c r="C20" s="748">
        <v>40766</v>
      </c>
      <c r="D20" s="749">
        <v>44213</v>
      </c>
      <c r="E20" s="750">
        <v>43869</v>
      </c>
      <c r="F20" s="751">
        <v>43899</v>
      </c>
      <c r="G20" s="752">
        <v>42538</v>
      </c>
      <c r="H20" s="752">
        <v>43159</v>
      </c>
    </row>
    <row r="21" spans="1:10">
      <c r="A21" s="728" t="s">
        <v>417</v>
      </c>
      <c r="B21" s="753"/>
      <c r="C21" s="753"/>
      <c r="D21" s="753"/>
      <c r="E21" s="753"/>
      <c r="F21" s="753"/>
      <c r="G21" s="753"/>
      <c r="H21" s="753"/>
    </row>
    <row r="22" spans="1:10">
      <c r="A22" s="728"/>
      <c r="B22" s="540"/>
      <c r="C22" s="540"/>
      <c r="D22" s="540"/>
      <c r="E22" s="540"/>
      <c r="F22" s="540"/>
      <c r="G22" s="540"/>
      <c r="H22" s="540"/>
    </row>
    <row r="23" spans="1:10" ht="15.6">
      <c r="A23" s="239" t="s">
        <v>119</v>
      </c>
      <c r="B23" s="239"/>
      <c r="C23" s="239"/>
      <c r="D23" s="240"/>
      <c r="E23" s="240"/>
      <c r="F23" s="240"/>
      <c r="G23" s="240"/>
    </row>
    <row r="24" spans="1:10">
      <c r="A24" s="241"/>
      <c r="B24" s="106">
        <v>2021</v>
      </c>
      <c r="C24" s="249">
        <v>2020</v>
      </c>
      <c r="D24" s="249">
        <v>2019</v>
      </c>
      <c r="E24" s="249">
        <v>2018</v>
      </c>
      <c r="F24" s="249">
        <v>2017</v>
      </c>
      <c r="G24" s="249">
        <v>2016</v>
      </c>
      <c r="H24" s="64">
        <v>2015</v>
      </c>
    </row>
    <row r="25" spans="1:10" ht="26.4">
      <c r="A25" s="370" t="s">
        <v>121</v>
      </c>
      <c r="B25" s="754">
        <v>2757</v>
      </c>
      <c r="C25" s="755">
        <v>2757</v>
      </c>
      <c r="D25" s="243">
        <v>2469</v>
      </c>
      <c r="E25" s="227">
        <v>2220</v>
      </c>
      <c r="F25" s="227">
        <v>2132</v>
      </c>
      <c r="G25" s="244">
        <v>1550</v>
      </c>
      <c r="H25" s="244">
        <v>1200</v>
      </c>
    </row>
    <row r="26" spans="1:10" ht="14.85" customHeight="1">
      <c r="A26" s="850" t="s">
        <v>282</v>
      </c>
      <c r="B26" s="850"/>
      <c r="C26" s="850"/>
      <c r="D26" s="850"/>
      <c r="E26" s="850"/>
      <c r="F26" s="850"/>
      <c r="G26" s="850"/>
      <c r="H26" s="850"/>
    </row>
    <row r="27" spans="1:10">
      <c r="A27" s="237"/>
      <c r="B27" s="237"/>
      <c r="C27" s="237"/>
      <c r="D27" s="238"/>
      <c r="E27" s="238"/>
      <c r="F27" s="238"/>
      <c r="G27" s="238"/>
    </row>
    <row r="28" spans="1:10" ht="16.2">
      <c r="A28" s="6" t="s">
        <v>1134</v>
      </c>
      <c r="B28" s="6"/>
      <c r="C28" s="6"/>
      <c r="D28" s="6"/>
      <c r="E28" s="6"/>
      <c r="F28" s="6"/>
      <c r="G28" s="6"/>
    </row>
    <row r="29" spans="1:10" ht="15.6">
      <c r="A29" s="121" t="s">
        <v>419</v>
      </c>
      <c r="B29" s="106">
        <v>2021</v>
      </c>
      <c r="C29" s="106">
        <v>2020</v>
      </c>
      <c r="D29" s="106">
        <v>2019</v>
      </c>
      <c r="E29" s="101">
        <v>2018</v>
      </c>
      <c r="F29" s="101">
        <v>2017</v>
      </c>
      <c r="G29" s="106">
        <v>2016</v>
      </c>
      <c r="H29" s="106">
        <v>2015</v>
      </c>
    </row>
    <row r="30" spans="1:10">
      <c r="A30" s="733" t="s">
        <v>28</v>
      </c>
      <c r="B30" s="490">
        <v>1185</v>
      </c>
      <c r="C30" s="491">
        <v>1081</v>
      </c>
      <c r="D30" s="490">
        <v>1253</v>
      </c>
      <c r="E30" s="490">
        <v>1272</v>
      </c>
      <c r="F30" s="490">
        <v>1179</v>
      </c>
      <c r="G30" s="490">
        <v>1094</v>
      </c>
      <c r="H30" s="490">
        <v>1146</v>
      </c>
      <c r="J30" s="438"/>
    </row>
    <row r="31" spans="1:10">
      <c r="A31" s="492" t="s">
        <v>29</v>
      </c>
      <c r="B31" s="492">
        <v>19</v>
      </c>
      <c r="C31" s="493">
        <v>19</v>
      </c>
      <c r="D31" s="493">
        <v>21</v>
      </c>
      <c r="E31" s="493">
        <v>21</v>
      </c>
      <c r="F31" s="493">
        <v>19</v>
      </c>
      <c r="G31" s="493">
        <v>18</v>
      </c>
      <c r="H31" s="493">
        <v>18</v>
      </c>
      <c r="J31" s="438"/>
    </row>
    <row r="32" spans="1:10">
      <c r="A32" s="492" t="s">
        <v>30</v>
      </c>
      <c r="B32" s="492">
        <v>257</v>
      </c>
      <c r="C32" s="493">
        <v>274</v>
      </c>
      <c r="D32" s="493">
        <v>285</v>
      </c>
      <c r="E32" s="493">
        <v>233</v>
      </c>
      <c r="F32" s="493">
        <v>359</v>
      </c>
      <c r="G32" s="493">
        <v>324</v>
      </c>
      <c r="H32" s="493">
        <v>298</v>
      </c>
    </row>
    <row r="33" spans="1:12">
      <c r="A33" s="492" t="s">
        <v>31</v>
      </c>
      <c r="B33" s="492">
        <v>413</v>
      </c>
      <c r="C33" s="493">
        <v>376</v>
      </c>
      <c r="D33" s="493">
        <v>428</v>
      </c>
      <c r="E33" s="493">
        <v>399</v>
      </c>
      <c r="F33" s="493">
        <v>395</v>
      </c>
      <c r="G33" s="493">
        <v>390</v>
      </c>
      <c r="H33" s="493">
        <v>363</v>
      </c>
    </row>
    <row r="34" spans="1:12">
      <c r="A34" s="492" t="s">
        <v>32</v>
      </c>
      <c r="B34" s="492">
        <v>43</v>
      </c>
      <c r="C34" s="493">
        <v>47</v>
      </c>
      <c r="D34" s="493">
        <v>45</v>
      </c>
      <c r="E34" s="493">
        <v>40</v>
      </c>
      <c r="F34" s="493">
        <v>47</v>
      </c>
      <c r="G34" s="493">
        <v>51</v>
      </c>
      <c r="H34" s="493">
        <v>64</v>
      </c>
    </row>
    <row r="35" spans="1:12">
      <c r="A35" s="492" t="s">
        <v>10</v>
      </c>
      <c r="B35" s="492">
        <v>73</v>
      </c>
      <c r="C35" s="493">
        <v>85</v>
      </c>
      <c r="D35" s="493">
        <v>84</v>
      </c>
      <c r="E35" s="493">
        <v>78</v>
      </c>
      <c r="F35" s="493">
        <v>97</v>
      </c>
      <c r="G35" s="493">
        <v>97</v>
      </c>
      <c r="H35" s="493">
        <v>147</v>
      </c>
    </row>
    <row r="36" spans="1:12" ht="15.6">
      <c r="A36" s="492" t="s">
        <v>34</v>
      </c>
      <c r="B36" s="756">
        <v>861</v>
      </c>
      <c r="C36" s="757" t="s">
        <v>867</v>
      </c>
      <c r="D36" s="757" t="s">
        <v>868</v>
      </c>
      <c r="E36" s="757" t="s">
        <v>869</v>
      </c>
      <c r="F36" s="758" t="s">
        <v>1113</v>
      </c>
      <c r="G36" s="758" t="s">
        <v>1114</v>
      </c>
      <c r="H36" s="758" t="s">
        <v>1115</v>
      </c>
    </row>
    <row r="37" spans="1:12" ht="15.6">
      <c r="A37" s="492" t="s">
        <v>33</v>
      </c>
      <c r="B37" s="756">
        <v>87</v>
      </c>
      <c r="C37" s="757" t="s">
        <v>870</v>
      </c>
      <c r="D37" s="757" t="s">
        <v>871</v>
      </c>
      <c r="E37" s="757" t="s">
        <v>872</v>
      </c>
      <c r="F37" s="757">
        <v>284</v>
      </c>
      <c r="G37" s="759">
        <v>372</v>
      </c>
      <c r="H37" s="759">
        <v>340</v>
      </c>
      <c r="K37" s="760"/>
      <c r="L37" s="760"/>
    </row>
    <row r="38" spans="1:12" ht="15.6">
      <c r="A38" s="734" t="s">
        <v>9</v>
      </c>
      <c r="B38" s="761">
        <v>2938</v>
      </c>
      <c r="C38" s="762" t="s">
        <v>873</v>
      </c>
      <c r="D38" s="762" t="s">
        <v>874</v>
      </c>
      <c r="E38" s="762" t="s">
        <v>875</v>
      </c>
      <c r="F38" s="761" t="s">
        <v>1116</v>
      </c>
      <c r="G38" s="762" t="s">
        <v>1117</v>
      </c>
      <c r="H38" s="762" t="s">
        <v>1118</v>
      </c>
      <c r="K38" s="250"/>
    </row>
    <row r="39" spans="1:12" s="495" customFormat="1">
      <c r="A39" s="851" t="s">
        <v>876</v>
      </c>
      <c r="B39" s="851"/>
      <c r="C39" s="851"/>
      <c r="D39" s="851"/>
      <c r="E39" s="851"/>
      <c r="F39" s="851"/>
      <c r="G39" s="851"/>
      <c r="H39" s="851"/>
    </row>
    <row r="40" spans="1:12" s="495" customFormat="1" ht="23.55" customHeight="1">
      <c r="A40" s="852" t="s">
        <v>877</v>
      </c>
      <c r="B40" s="852"/>
      <c r="C40" s="852"/>
      <c r="D40" s="852"/>
      <c r="E40" s="852"/>
      <c r="F40" s="852"/>
      <c r="G40" s="852"/>
      <c r="H40" s="852"/>
      <c r="I40" s="727"/>
      <c r="J40" s="727"/>
    </row>
    <row r="41" spans="1:12" s="495" customFormat="1" ht="14.55" customHeight="1">
      <c r="A41" s="852" t="s">
        <v>995</v>
      </c>
      <c r="B41" s="852"/>
      <c r="C41" s="852"/>
      <c r="D41" s="852"/>
      <c r="E41" s="852"/>
      <c r="F41" s="852"/>
      <c r="G41" s="852"/>
      <c r="H41" s="852"/>
      <c r="I41" s="727"/>
      <c r="J41" s="727"/>
    </row>
    <row r="42" spans="1:12" s="495" customFormat="1">
      <c r="A42" s="849" t="s">
        <v>1119</v>
      </c>
      <c r="B42" s="849"/>
      <c r="C42" s="849"/>
      <c r="D42" s="849"/>
      <c r="E42" s="849"/>
      <c r="F42" s="849"/>
      <c r="G42" s="849"/>
      <c r="H42" s="849"/>
      <c r="I42" s="727"/>
      <c r="J42" s="727"/>
    </row>
    <row r="43" spans="1:12">
      <c r="D43" s="245"/>
      <c r="E43" s="246"/>
      <c r="F43" s="246"/>
      <c r="G43" s="246"/>
      <c r="H43" s="246"/>
    </row>
    <row r="44" spans="1:12" ht="16.8">
      <c r="A44" s="78" t="s">
        <v>1135</v>
      </c>
      <c r="B44" s="78"/>
      <c r="C44" s="78"/>
      <c r="D44" s="247"/>
      <c r="E44" s="247"/>
      <c r="F44" s="247"/>
      <c r="G44" s="247"/>
      <c r="H44" s="79"/>
    </row>
    <row r="45" spans="1:12">
      <c r="A45" s="241"/>
      <c r="B45" s="106">
        <v>2021</v>
      </c>
      <c r="C45" s="94">
        <v>2020</v>
      </c>
      <c r="D45" s="94">
        <v>2019</v>
      </c>
      <c r="E45" s="94">
        <v>2018</v>
      </c>
      <c r="F45" s="62">
        <v>2017</v>
      </c>
      <c r="G45" s="248">
        <v>2016</v>
      </c>
      <c r="H45" s="64">
        <v>2015</v>
      </c>
    </row>
    <row r="46" spans="1:12" ht="15" customHeight="1">
      <c r="A46" s="496" t="s">
        <v>148</v>
      </c>
      <c r="B46" s="497">
        <v>2851</v>
      </c>
      <c r="C46" s="125" t="s">
        <v>878</v>
      </c>
      <c r="D46" s="125" t="s">
        <v>879</v>
      </c>
      <c r="E46" s="442" t="s">
        <v>880</v>
      </c>
      <c r="F46" s="442" t="s">
        <v>1120</v>
      </c>
      <c r="G46" s="442" t="s">
        <v>1121</v>
      </c>
      <c r="H46" s="442" t="s">
        <v>1122</v>
      </c>
    </row>
    <row r="47" spans="1:12" ht="15.6">
      <c r="A47" s="496" t="s">
        <v>149</v>
      </c>
      <c r="B47" s="498">
        <v>87</v>
      </c>
      <c r="C47" s="499" t="s">
        <v>881</v>
      </c>
      <c r="D47" s="499" t="s">
        <v>882</v>
      </c>
      <c r="E47" s="442" t="s">
        <v>883</v>
      </c>
      <c r="F47" s="442">
        <v>284</v>
      </c>
      <c r="G47" s="763">
        <v>372</v>
      </c>
      <c r="H47" s="763">
        <v>340</v>
      </c>
    </row>
    <row r="48" spans="1:12" ht="15.6">
      <c r="A48" s="496" t="s">
        <v>150</v>
      </c>
      <c r="B48" s="497">
        <v>2938</v>
      </c>
      <c r="C48" s="125" t="s">
        <v>884</v>
      </c>
      <c r="D48" s="125" t="s">
        <v>885</v>
      </c>
      <c r="E48" s="442" t="s">
        <v>886</v>
      </c>
      <c r="F48" s="764" t="s">
        <v>1123</v>
      </c>
      <c r="G48" s="442" t="s">
        <v>1124</v>
      </c>
      <c r="H48" s="442" t="s">
        <v>1125</v>
      </c>
      <c r="J48" s="217"/>
    </row>
    <row r="49" spans="1:8" ht="29.25" customHeight="1">
      <c r="A49" s="496" t="s">
        <v>781</v>
      </c>
      <c r="B49" s="266">
        <v>69000</v>
      </c>
      <c r="C49" s="500">
        <v>64000</v>
      </c>
      <c r="D49" s="500">
        <v>73000</v>
      </c>
      <c r="E49" s="442">
        <v>76000</v>
      </c>
      <c r="F49" s="442">
        <v>78438</v>
      </c>
      <c r="G49" s="442">
        <v>79053</v>
      </c>
      <c r="H49" s="442">
        <v>76000</v>
      </c>
    </row>
    <row r="50" spans="1:8" ht="14.55" customHeight="1">
      <c r="A50" s="5" t="s">
        <v>887</v>
      </c>
      <c r="B50" s="5"/>
      <c r="C50" s="5"/>
      <c r="D50" s="488"/>
      <c r="E50" s="501"/>
      <c r="F50" s="502"/>
      <c r="G50" s="502"/>
    </row>
    <row r="51" spans="1:8" ht="14.55" customHeight="1">
      <c r="A51" s="852" t="s">
        <v>996</v>
      </c>
      <c r="B51" s="852"/>
      <c r="C51" s="852"/>
      <c r="D51" s="852"/>
      <c r="E51" s="852"/>
      <c r="F51" s="852"/>
      <c r="G51" s="852"/>
      <c r="H51" s="852"/>
    </row>
    <row r="52" spans="1:8" ht="14.55" customHeight="1">
      <c r="A52" s="5" t="s">
        <v>1126</v>
      </c>
      <c r="B52" s="5"/>
      <c r="C52" s="5"/>
    </row>
    <row r="53" spans="1:8">
      <c r="A53" s="728"/>
      <c r="B53" s="728"/>
      <c r="C53" s="728"/>
      <c r="D53" s="503"/>
    </row>
    <row r="54" spans="1:8">
      <c r="A54" s="17" t="s">
        <v>94</v>
      </c>
      <c r="B54" s="17"/>
      <c r="C54" s="17"/>
      <c r="D54" s="251"/>
      <c r="E54" s="251"/>
      <c r="F54" s="251"/>
      <c r="G54" s="251"/>
    </row>
    <row r="55" spans="1:8">
      <c r="A55" s="252"/>
      <c r="B55" s="62">
        <v>2021</v>
      </c>
      <c r="C55" s="62">
        <v>2020</v>
      </c>
      <c r="D55" s="62">
        <v>2019</v>
      </c>
      <c r="E55" s="62">
        <v>2018</v>
      </c>
      <c r="F55" s="62">
        <v>2017</v>
      </c>
      <c r="G55" s="64">
        <v>2016</v>
      </c>
      <c r="H55" s="64">
        <v>2015</v>
      </c>
    </row>
    <row r="56" spans="1:8" ht="27">
      <c r="A56" s="242" t="s">
        <v>120</v>
      </c>
      <c r="B56" s="156">
        <v>549</v>
      </c>
      <c r="C56" s="156">
        <v>414</v>
      </c>
      <c r="D56" s="156">
        <v>297</v>
      </c>
      <c r="E56" s="156">
        <v>289</v>
      </c>
      <c r="F56" s="156">
        <v>281</v>
      </c>
      <c r="G56" s="253">
        <v>217</v>
      </c>
      <c r="H56" s="253">
        <v>200</v>
      </c>
    </row>
    <row r="57" spans="1:8">
      <c r="D57" s="245"/>
      <c r="E57" s="246"/>
      <c r="F57" s="246"/>
      <c r="G57" s="246"/>
      <c r="H57" s="246"/>
    </row>
    <row r="58" spans="1:8">
      <c r="A58" s="735" t="s">
        <v>888</v>
      </c>
      <c r="B58" s="1"/>
      <c r="C58" s="1"/>
    </row>
    <row r="59" spans="1:8" ht="15" customHeight="1">
      <c r="A59" s="76" t="s">
        <v>146</v>
      </c>
      <c r="B59" s="106">
        <v>2021</v>
      </c>
      <c r="C59" s="83">
        <v>2020</v>
      </c>
      <c r="D59" s="83">
        <v>2019</v>
      </c>
      <c r="E59" s="83">
        <v>2018</v>
      </c>
      <c r="F59" s="83">
        <v>2017</v>
      </c>
      <c r="G59" s="77">
        <v>2016</v>
      </c>
      <c r="H59" s="77">
        <v>2015</v>
      </c>
    </row>
    <row r="60" spans="1:8" ht="26.4">
      <c r="A60" s="370" t="s">
        <v>889</v>
      </c>
      <c r="B60" s="356">
        <v>0.77</v>
      </c>
      <c r="C60" s="358">
        <v>0.82</v>
      </c>
      <c r="D60" s="504">
        <v>0.8</v>
      </c>
      <c r="E60" s="358">
        <v>0.78</v>
      </c>
      <c r="F60" s="358">
        <v>0.73</v>
      </c>
      <c r="G60" s="358">
        <v>0.65</v>
      </c>
      <c r="H60" s="358">
        <v>0.69</v>
      </c>
    </row>
    <row r="61" spans="1:8" ht="28.8">
      <c r="A61" s="163" t="s">
        <v>890</v>
      </c>
      <c r="B61" s="356">
        <v>0.08</v>
      </c>
      <c r="C61" s="358">
        <v>0.08</v>
      </c>
      <c r="D61" s="358">
        <v>0.08</v>
      </c>
      <c r="E61" s="504">
        <v>7.8E-2</v>
      </c>
      <c r="F61" s="765">
        <v>7.8E-2</v>
      </c>
      <c r="G61" s="765">
        <v>7.0999999999999994E-2</v>
      </c>
      <c r="H61" s="765">
        <v>7.2999999999999995E-2</v>
      </c>
    </row>
    <row r="62" spans="1:8">
      <c r="A62" s="851" t="s">
        <v>997</v>
      </c>
      <c r="B62" s="851"/>
      <c r="C62" s="851"/>
      <c r="D62" s="851"/>
      <c r="E62" s="851"/>
      <c r="F62" s="851"/>
      <c r="G62" s="851"/>
      <c r="H62" s="851"/>
    </row>
    <row r="63" spans="1:8">
      <c r="A63" s="254"/>
      <c r="B63" s="254"/>
      <c r="C63" s="254"/>
      <c r="D63" s="255"/>
      <c r="E63" s="255"/>
      <c r="F63" s="255"/>
      <c r="G63" s="255"/>
    </row>
    <row r="64" spans="1:8">
      <c r="A64" s="735" t="s">
        <v>891</v>
      </c>
      <c r="B64" s="1"/>
      <c r="C64" s="1"/>
    </row>
    <row r="65" spans="1:8">
      <c r="A65" s="76" t="s">
        <v>146</v>
      </c>
      <c r="B65" s="106">
        <v>2021</v>
      </c>
      <c r="C65" s="101">
        <v>2020</v>
      </c>
      <c r="D65" s="101">
        <v>2019</v>
      </c>
      <c r="E65" s="101">
        <v>2018</v>
      </c>
      <c r="F65" s="101">
        <v>2017</v>
      </c>
      <c r="G65" s="106">
        <v>2016</v>
      </c>
      <c r="H65" s="106">
        <v>2015</v>
      </c>
    </row>
    <row r="66" spans="1:8" ht="26.4">
      <c r="A66" s="236" t="s">
        <v>892</v>
      </c>
      <c r="B66" s="236">
        <v>48.92</v>
      </c>
      <c r="C66" s="96" t="s">
        <v>893</v>
      </c>
      <c r="D66" s="96" t="s">
        <v>894</v>
      </c>
      <c r="E66" s="96" t="s">
        <v>895</v>
      </c>
      <c r="F66" s="96">
        <v>50.46</v>
      </c>
      <c r="G66" s="96">
        <v>43.72</v>
      </c>
      <c r="H66" s="96">
        <v>41.2</v>
      </c>
    </row>
    <row r="67" spans="1:8" ht="28.8">
      <c r="A67" s="236" t="s">
        <v>896</v>
      </c>
      <c r="B67" s="236">
        <v>1.63</v>
      </c>
      <c r="C67" s="96" t="s">
        <v>897</v>
      </c>
      <c r="D67" s="96" t="s">
        <v>1127</v>
      </c>
      <c r="E67" s="96" t="s">
        <v>898</v>
      </c>
      <c r="F67" s="766" t="s">
        <v>1128</v>
      </c>
      <c r="G67" s="766" t="s">
        <v>1129</v>
      </c>
      <c r="H67" s="766" t="s">
        <v>1130</v>
      </c>
    </row>
    <row r="68" spans="1:8">
      <c r="A68" s="853" t="s">
        <v>998</v>
      </c>
      <c r="B68" s="853"/>
      <c r="C68" s="853"/>
      <c r="D68" s="853"/>
      <c r="E68" s="853"/>
      <c r="F68" s="853"/>
      <c r="G68" s="853"/>
      <c r="H68" s="853"/>
    </row>
    <row r="69" spans="1:8">
      <c r="A69" s="728" t="s">
        <v>1131</v>
      </c>
      <c r="B69" s="728"/>
      <c r="C69" s="728"/>
      <c r="D69" s="728"/>
      <c r="E69" s="728"/>
      <c r="F69" s="728"/>
      <c r="G69" s="728"/>
      <c r="H69" s="728"/>
    </row>
    <row r="70" spans="1:8" ht="19.8" customHeight="1">
      <c r="A70" s="256"/>
      <c r="B70" s="256"/>
      <c r="C70" s="256"/>
      <c r="D70" s="257"/>
      <c r="E70" s="126"/>
      <c r="F70" s="126"/>
      <c r="G70" s="126"/>
    </row>
    <row r="71" spans="1:8">
      <c r="A71" s="735" t="s">
        <v>899</v>
      </c>
      <c r="B71" s="1"/>
      <c r="C71" s="1"/>
    </row>
    <row r="72" spans="1:8">
      <c r="A72" s="90" t="s">
        <v>146</v>
      </c>
      <c r="B72" s="101">
        <v>2021</v>
      </c>
      <c r="C72" s="101">
        <v>2020</v>
      </c>
      <c r="D72" s="101">
        <v>2019</v>
      </c>
      <c r="E72" s="101">
        <v>2018</v>
      </c>
      <c r="F72" s="101">
        <v>2017</v>
      </c>
      <c r="G72" s="101">
        <v>2016</v>
      </c>
      <c r="H72" s="101">
        <v>2015</v>
      </c>
    </row>
    <row r="73" spans="1:8" ht="26.4">
      <c r="A73" s="92" t="s">
        <v>889</v>
      </c>
      <c r="B73" s="15">
        <v>13.91</v>
      </c>
      <c r="C73" s="371">
        <v>13.97</v>
      </c>
      <c r="D73" s="371">
        <v>13.25</v>
      </c>
      <c r="E73" s="371">
        <v>11.97</v>
      </c>
      <c r="F73" s="57">
        <v>12.81</v>
      </c>
      <c r="G73" s="57">
        <v>12.05</v>
      </c>
      <c r="H73" s="57">
        <v>12.52</v>
      </c>
    </row>
    <row r="74" spans="1:8" ht="28.8">
      <c r="A74" s="92" t="s">
        <v>900</v>
      </c>
      <c r="B74" s="15">
        <v>0.64</v>
      </c>
      <c r="C74" s="371">
        <v>0.62</v>
      </c>
      <c r="D74" s="767">
        <v>0.6</v>
      </c>
      <c r="E74" s="371">
        <v>0.48</v>
      </c>
      <c r="F74" s="57">
        <v>0.56000000000000005</v>
      </c>
      <c r="G74" s="57">
        <v>0.53</v>
      </c>
      <c r="H74" s="57">
        <v>0.55000000000000004</v>
      </c>
    </row>
    <row r="75" spans="1:8">
      <c r="A75" s="853" t="s">
        <v>998</v>
      </c>
      <c r="B75" s="853"/>
      <c r="C75" s="853"/>
      <c r="D75" s="853"/>
      <c r="E75" s="853"/>
      <c r="F75" s="853"/>
      <c r="G75" s="853"/>
      <c r="H75" s="853"/>
    </row>
    <row r="76" spans="1:8" s="245" customFormat="1">
      <c r="A76" s="369"/>
      <c r="B76" s="369"/>
      <c r="C76" s="369"/>
      <c r="D76" s="369"/>
      <c r="E76" s="369"/>
      <c r="F76" s="369"/>
      <c r="G76" s="369"/>
    </row>
    <row r="77" spans="1:8" ht="15.6">
      <c r="A77" s="1" t="s">
        <v>1008</v>
      </c>
    </row>
    <row r="78" spans="1:8">
      <c r="A78" s="90" t="s">
        <v>146</v>
      </c>
      <c r="B78" s="101">
        <v>2021</v>
      </c>
      <c r="C78" s="101">
        <v>2020</v>
      </c>
      <c r="D78" s="101">
        <v>2019</v>
      </c>
      <c r="E78" s="101">
        <v>2018</v>
      </c>
    </row>
    <row r="79" spans="1:8" ht="42">
      <c r="A79" s="370" t="s">
        <v>901</v>
      </c>
      <c r="B79" s="371">
        <v>2.8</v>
      </c>
      <c r="C79" s="371" t="s">
        <v>902</v>
      </c>
      <c r="D79" s="371" t="s">
        <v>903</v>
      </c>
      <c r="E79" s="96" t="s">
        <v>1132</v>
      </c>
    </row>
    <row r="80" spans="1:8" ht="42">
      <c r="A80" s="370" t="s">
        <v>904</v>
      </c>
      <c r="B80" s="371">
        <v>2.5</v>
      </c>
      <c r="C80" s="371">
        <v>2.7</v>
      </c>
      <c r="D80" s="371">
        <v>2.7</v>
      </c>
      <c r="E80" s="96">
        <v>2.6</v>
      </c>
    </row>
    <row r="81" spans="1:7">
      <c r="A81" s="849" t="s">
        <v>782</v>
      </c>
      <c r="B81" s="849"/>
      <c r="C81" s="849"/>
      <c r="D81" s="849"/>
      <c r="E81" s="849"/>
      <c r="F81" s="849"/>
    </row>
    <row r="82" spans="1:7" ht="64.8" customHeight="1">
      <c r="A82" s="852" t="s">
        <v>1009</v>
      </c>
      <c r="B82" s="852"/>
      <c r="C82" s="852"/>
      <c r="D82" s="852"/>
      <c r="E82" s="852"/>
      <c r="F82" s="852"/>
    </row>
    <row r="83" spans="1:7">
      <c r="A83" s="849" t="s">
        <v>1133</v>
      </c>
      <c r="B83" s="849"/>
      <c r="C83" s="849"/>
      <c r="D83" s="849"/>
      <c r="E83" s="849"/>
      <c r="F83" s="849"/>
    </row>
    <row r="85" spans="1:7">
      <c r="A85" s="409"/>
      <c r="B85" s="104"/>
      <c r="C85" s="104"/>
      <c r="D85" s="258"/>
      <c r="E85" s="258"/>
      <c r="F85" s="258"/>
      <c r="G85" s="258"/>
    </row>
    <row r="86" spans="1:7">
      <c r="A86" s="104"/>
      <c r="B86" s="104"/>
      <c r="C86" s="104"/>
      <c r="D86" s="258"/>
      <c r="E86" s="258"/>
      <c r="F86" s="258"/>
      <c r="G86" s="258"/>
    </row>
    <row r="112" spans="1:7">
      <c r="A112" s="79"/>
      <c r="B112" s="79"/>
      <c r="C112" s="79"/>
      <c r="D112" s="79"/>
      <c r="E112" s="79"/>
      <c r="F112" s="79"/>
      <c r="G112" s="79"/>
    </row>
    <row r="113" spans="1:11">
      <c r="A113" s="79"/>
      <c r="B113" s="79"/>
      <c r="C113" s="79"/>
      <c r="D113" s="79"/>
      <c r="E113" s="79"/>
      <c r="F113" s="79"/>
      <c r="G113" s="79"/>
    </row>
    <row r="114" spans="1:11">
      <c r="A114" s="79"/>
      <c r="B114" s="79"/>
      <c r="C114" s="79"/>
      <c r="D114" s="79"/>
      <c r="E114" s="79"/>
      <c r="F114" s="79"/>
      <c r="G114" s="79"/>
    </row>
    <row r="115" spans="1:11">
      <c r="H115" s="79"/>
      <c r="I115" s="79"/>
      <c r="J115" s="79"/>
      <c r="K115" s="79"/>
    </row>
    <row r="116" spans="1:11">
      <c r="H116" s="79"/>
      <c r="I116" s="79"/>
      <c r="J116" s="79"/>
      <c r="K116" s="79"/>
    </row>
    <row r="117" spans="1:11">
      <c r="H117" s="79"/>
      <c r="I117" s="79"/>
      <c r="J117" s="79"/>
      <c r="K117" s="79"/>
    </row>
  </sheetData>
  <sheetProtection algorithmName="SHA-512" hashValue="/DUyIIM/zlg4n84kC7xtW2O+A4cVcGazYZUpz//wr28dzmBK25fibcKZkUXq8jlkQ8odi6/Xpom2QfTRJzAAGA==" saltValue="3uSA9U3Q7otzAQnIDsv7HA==" spinCount="100000" sheet="1" objects="1" scenarios="1"/>
  <mergeCells count="12">
    <mergeCell ref="A83:F83"/>
    <mergeCell ref="A26:H26"/>
    <mergeCell ref="A39:H39"/>
    <mergeCell ref="A40:H40"/>
    <mergeCell ref="A41:H41"/>
    <mergeCell ref="A42:H42"/>
    <mergeCell ref="A51:H51"/>
    <mergeCell ref="A62:H62"/>
    <mergeCell ref="A68:H68"/>
    <mergeCell ref="A75:H75"/>
    <mergeCell ref="A81:F81"/>
    <mergeCell ref="A82:F8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04AE-86DD-4B5C-831A-506CBFEBEB95}">
  <dimension ref="A8:O124"/>
  <sheetViews>
    <sheetView showGridLines="0" zoomScaleNormal="100" workbookViewId="0"/>
  </sheetViews>
  <sheetFormatPr defaultColWidth="8.77734375" defaultRowHeight="14.4"/>
  <cols>
    <col min="1" max="1" width="16.5546875" style="260" customWidth="1"/>
    <col min="2" max="14" width="15.5546875" style="260" customWidth="1"/>
    <col min="15" max="16384" width="8.77734375" style="260"/>
  </cols>
  <sheetData>
    <row r="8" spans="1:8" ht="21">
      <c r="A8" s="259" t="s">
        <v>815</v>
      </c>
      <c r="B8" s="259"/>
    </row>
    <row r="9" spans="1:8" ht="21.6" thickBot="1">
      <c r="A9" s="259"/>
      <c r="B9" s="259"/>
    </row>
    <row r="10" spans="1:8" ht="18.600000000000001" thickTop="1" thickBot="1">
      <c r="A10" s="332" t="s">
        <v>112</v>
      </c>
      <c r="B10" s="332"/>
      <c r="C10" s="338"/>
      <c r="D10" s="338"/>
      <c r="E10" s="338"/>
      <c r="F10" s="338"/>
      <c r="G10" s="338"/>
      <c r="H10" s="338"/>
    </row>
    <row r="11" spans="1:8" ht="18" thickTop="1">
      <c r="A11" s="261"/>
      <c r="B11" s="261"/>
    </row>
    <row r="12" spans="1:8" ht="18">
      <c r="A12" s="262" t="s">
        <v>420</v>
      </c>
      <c r="B12" s="262"/>
      <c r="C12" s="729"/>
      <c r="D12" s="729"/>
      <c r="E12" s="729"/>
      <c r="F12" s="729"/>
      <c r="G12" s="729"/>
    </row>
    <row r="13" spans="1:8" ht="23.55" customHeight="1">
      <c r="A13" s="867" t="s">
        <v>421</v>
      </c>
      <c r="B13" s="867"/>
      <c r="C13" s="867"/>
      <c r="D13" s="867"/>
      <c r="E13" s="867"/>
      <c r="F13" s="867"/>
      <c r="G13" s="867"/>
      <c r="H13" s="867"/>
    </row>
    <row r="14" spans="1:8">
      <c r="A14" s="867" t="s">
        <v>155</v>
      </c>
      <c r="B14" s="867"/>
      <c r="C14" s="867"/>
      <c r="D14" s="867"/>
      <c r="E14" s="867"/>
      <c r="F14" s="867"/>
      <c r="G14" s="867"/>
      <c r="H14" s="867"/>
    </row>
    <row r="15" spans="1:8" ht="45.6" customHeight="1">
      <c r="A15" s="867" t="s">
        <v>1136</v>
      </c>
      <c r="B15" s="867"/>
      <c r="C15" s="867"/>
      <c r="D15" s="867"/>
      <c r="E15" s="867"/>
      <c r="F15" s="867"/>
      <c r="G15" s="867"/>
      <c r="H15" s="867"/>
    </row>
    <row r="16" spans="1:8" ht="19.2" customHeight="1">
      <c r="A16" s="867" t="s">
        <v>422</v>
      </c>
      <c r="B16" s="867"/>
      <c r="C16" s="867"/>
      <c r="D16" s="867"/>
      <c r="E16" s="867"/>
      <c r="F16" s="867"/>
      <c r="G16" s="867"/>
      <c r="H16" s="867"/>
    </row>
    <row r="17" spans="1:8">
      <c r="A17" s="867" t="s">
        <v>125</v>
      </c>
      <c r="B17" s="867"/>
      <c r="C17" s="867"/>
      <c r="D17" s="867"/>
      <c r="E17" s="867"/>
      <c r="F17" s="867"/>
      <c r="G17" s="867"/>
      <c r="H17" s="867"/>
    </row>
    <row r="20" spans="1:8" ht="15.6">
      <c r="A20" s="735" t="s">
        <v>1137</v>
      </c>
      <c r="B20" s="735"/>
    </row>
    <row r="21" spans="1:8">
      <c r="A21" s="730" t="s">
        <v>41</v>
      </c>
      <c r="B21" s="320">
        <v>2021</v>
      </c>
      <c r="C21" s="320">
        <v>2020</v>
      </c>
      <c r="D21" s="320">
        <v>2019</v>
      </c>
      <c r="E21" s="320">
        <v>2018</v>
      </c>
      <c r="F21" s="321">
        <v>2017</v>
      </c>
      <c r="G21" s="321">
        <v>2016</v>
      </c>
      <c r="H21" s="321">
        <v>2015</v>
      </c>
    </row>
    <row r="22" spans="1:8" ht="14.55" customHeight="1">
      <c r="A22" s="263" t="s">
        <v>42</v>
      </c>
      <c r="B22" s="319" t="s">
        <v>152</v>
      </c>
      <c r="C22" s="263">
        <v>2.06</v>
      </c>
      <c r="D22" s="263">
        <v>4.4000000000000004</v>
      </c>
      <c r="E22" s="33">
        <v>4.9000000000000004</v>
      </c>
      <c r="F22" s="264">
        <v>3.6</v>
      </c>
      <c r="G22" s="33">
        <v>7.6</v>
      </c>
      <c r="H22" s="33">
        <v>2.9</v>
      </c>
    </row>
    <row r="23" spans="1:8" ht="26.55" customHeight="1">
      <c r="A23" s="263" t="s">
        <v>43</v>
      </c>
      <c r="B23" s="741">
        <v>0.39500000000000002</v>
      </c>
      <c r="C23" s="263">
        <v>1.51</v>
      </c>
      <c r="D23" s="263">
        <v>0.32</v>
      </c>
      <c r="E23" s="33" t="s">
        <v>778</v>
      </c>
      <c r="F23" s="33" t="s">
        <v>778</v>
      </c>
      <c r="G23" s="33" t="s">
        <v>778</v>
      </c>
      <c r="H23" s="33" t="s">
        <v>778</v>
      </c>
    </row>
    <row r="24" spans="1:8" ht="14.55" customHeight="1">
      <c r="A24" s="263" t="s">
        <v>44</v>
      </c>
      <c r="B24" s="319" t="s">
        <v>152</v>
      </c>
      <c r="C24" s="263">
        <v>0.03</v>
      </c>
      <c r="D24" s="263">
        <v>0.4</v>
      </c>
      <c r="E24" s="33">
        <v>1.1000000000000001</v>
      </c>
      <c r="F24" s="264">
        <v>1.4</v>
      </c>
      <c r="G24" s="33">
        <v>3.5</v>
      </c>
      <c r="H24" s="33">
        <v>0.1</v>
      </c>
    </row>
    <row r="25" spans="1:8" ht="14.55" customHeight="1">
      <c r="A25" s="263" t="s">
        <v>45</v>
      </c>
      <c r="B25" s="741">
        <v>1.9239999999999999</v>
      </c>
      <c r="C25" s="263">
        <v>2.8</v>
      </c>
      <c r="D25" s="263">
        <v>4.3</v>
      </c>
      <c r="E25" s="33">
        <v>6.2</v>
      </c>
      <c r="F25" s="264">
        <v>6.4</v>
      </c>
      <c r="G25" s="33">
        <v>5.4</v>
      </c>
      <c r="H25" s="33">
        <v>0.6</v>
      </c>
    </row>
    <row r="26" spans="1:8" ht="14.55" customHeight="1">
      <c r="A26" s="263" t="s">
        <v>46</v>
      </c>
      <c r="B26" s="741">
        <v>3.6589999999999998</v>
      </c>
      <c r="C26" s="263">
        <v>3.55</v>
      </c>
      <c r="D26" s="263">
        <v>3.5</v>
      </c>
      <c r="E26" s="33">
        <v>15.8</v>
      </c>
      <c r="F26" s="264">
        <v>21.7</v>
      </c>
      <c r="G26" s="33">
        <v>3.6</v>
      </c>
      <c r="H26" s="33">
        <v>1.2</v>
      </c>
    </row>
    <row r="27" spans="1:8" ht="14.55" customHeight="1">
      <c r="A27" s="263" t="s">
        <v>47</v>
      </c>
      <c r="B27" s="741">
        <v>1.3129999999999999</v>
      </c>
      <c r="C27" s="263">
        <v>5.2</v>
      </c>
      <c r="D27" s="263">
        <v>4.5999999999999996</v>
      </c>
      <c r="E27" s="33">
        <v>4.5999999999999996</v>
      </c>
      <c r="F27" s="264">
        <v>4.7</v>
      </c>
      <c r="G27" s="33">
        <v>4.5</v>
      </c>
      <c r="H27" s="33">
        <v>2.7</v>
      </c>
    </row>
    <row r="28" spans="1:8" ht="28.95" customHeight="1">
      <c r="A28" s="263" t="s">
        <v>1138</v>
      </c>
      <c r="B28" s="741">
        <v>1.706</v>
      </c>
      <c r="C28" s="263">
        <v>1.29</v>
      </c>
      <c r="D28" s="263">
        <v>1.9</v>
      </c>
      <c r="E28" s="33">
        <v>1.8</v>
      </c>
      <c r="F28" s="264">
        <v>2.1</v>
      </c>
      <c r="G28" s="33">
        <v>1.6</v>
      </c>
      <c r="H28" s="33">
        <v>36</v>
      </c>
    </row>
    <row r="29" spans="1:8" ht="14.55" customHeight="1">
      <c r="A29" s="263" t="s">
        <v>49</v>
      </c>
      <c r="B29" s="741">
        <v>1.073</v>
      </c>
      <c r="C29" s="263">
        <v>4.1100000000000003</v>
      </c>
      <c r="D29" s="263">
        <v>1.5</v>
      </c>
      <c r="E29" s="33">
        <v>1.2</v>
      </c>
      <c r="F29" s="264">
        <v>2.1</v>
      </c>
      <c r="G29" s="33">
        <v>1.1000000000000001</v>
      </c>
      <c r="H29" s="33">
        <v>0.3</v>
      </c>
    </row>
    <row r="30" spans="1:8" ht="14.55" customHeight="1">
      <c r="A30" s="263" t="s">
        <v>50</v>
      </c>
      <c r="B30" s="319" t="s">
        <v>152</v>
      </c>
      <c r="C30" s="263">
        <v>0.17</v>
      </c>
      <c r="D30" s="263">
        <v>0.2</v>
      </c>
      <c r="E30" s="33">
        <v>6.3</v>
      </c>
      <c r="F30" s="264">
        <v>4.7</v>
      </c>
      <c r="G30" s="33">
        <v>4.4000000000000004</v>
      </c>
      <c r="H30" s="33">
        <v>3.8</v>
      </c>
    </row>
    <row r="31" spans="1:8" ht="14.55" customHeight="1">
      <c r="A31" s="263" t="s">
        <v>51</v>
      </c>
      <c r="B31" s="263">
        <v>3.6349999999999998</v>
      </c>
      <c r="C31" s="263">
        <v>6.45</v>
      </c>
      <c r="D31" s="263">
        <v>18.8</v>
      </c>
      <c r="E31" s="33">
        <v>19.5</v>
      </c>
      <c r="F31" s="264">
        <v>33.700000000000003</v>
      </c>
      <c r="G31" s="33">
        <v>18.8</v>
      </c>
      <c r="H31" s="33">
        <v>385.1</v>
      </c>
    </row>
    <row r="32" spans="1:8" ht="14.55" customHeight="1">
      <c r="A32" s="263" t="s">
        <v>779</v>
      </c>
      <c r="B32" s="263">
        <v>1.968</v>
      </c>
      <c r="C32" s="263">
        <v>1.51</v>
      </c>
      <c r="D32" s="263">
        <v>2.1</v>
      </c>
      <c r="E32" s="33" t="s">
        <v>778</v>
      </c>
      <c r="F32" s="33" t="s">
        <v>778</v>
      </c>
      <c r="G32" s="33" t="s">
        <v>778</v>
      </c>
      <c r="H32" s="33" t="s">
        <v>778</v>
      </c>
    </row>
    <row r="33" spans="1:15">
      <c r="A33" s="263" t="s">
        <v>93</v>
      </c>
      <c r="B33" s="54">
        <v>3078</v>
      </c>
      <c r="C33" s="472">
        <v>3783.5</v>
      </c>
      <c r="D33" s="265">
        <v>3811</v>
      </c>
      <c r="E33" s="228">
        <v>3598</v>
      </c>
      <c r="F33" s="266">
        <v>4814</v>
      </c>
      <c r="G33" s="228">
        <v>4665</v>
      </c>
      <c r="H33" s="228">
        <v>4069.5</v>
      </c>
    </row>
    <row r="34" spans="1:15">
      <c r="A34" s="267" t="s">
        <v>9</v>
      </c>
      <c r="B34" s="32">
        <v>3094</v>
      </c>
      <c r="C34" s="773">
        <v>3812</v>
      </c>
      <c r="D34" s="268">
        <v>3853</v>
      </c>
      <c r="E34" s="269">
        <v>3659.4</v>
      </c>
      <c r="F34" s="270">
        <v>4894.3999999999996</v>
      </c>
      <c r="G34" s="269">
        <v>4717.8999999999996</v>
      </c>
      <c r="H34" s="269">
        <v>4504.8</v>
      </c>
    </row>
    <row r="35" spans="1:15" ht="15.6" customHeight="1">
      <c r="A35" s="857" t="s">
        <v>849</v>
      </c>
      <c r="B35" s="857"/>
      <c r="C35" s="857"/>
      <c r="D35" s="857"/>
      <c r="E35" s="857"/>
      <c r="F35" s="857"/>
      <c r="G35" s="857"/>
      <c r="H35" s="857"/>
    </row>
    <row r="36" spans="1:15" ht="24" customHeight="1">
      <c r="A36" s="857" t="s">
        <v>1140</v>
      </c>
      <c r="B36" s="857"/>
      <c r="C36" s="857"/>
      <c r="D36" s="857"/>
      <c r="E36" s="857"/>
      <c r="F36" s="857"/>
      <c r="G36" s="857"/>
      <c r="H36" s="857"/>
    </row>
    <row r="37" spans="1:15" ht="24.75" customHeight="1">
      <c r="A37" s="857" t="s">
        <v>850</v>
      </c>
      <c r="B37" s="857"/>
      <c r="C37" s="857"/>
      <c r="D37" s="857"/>
      <c r="E37" s="857"/>
      <c r="F37" s="857"/>
      <c r="G37" s="857"/>
      <c r="H37" s="857"/>
    </row>
    <row r="38" spans="1:15" ht="25.5" customHeight="1">
      <c r="A38" s="857" t="s">
        <v>851</v>
      </c>
      <c r="B38" s="857"/>
      <c r="C38" s="857"/>
      <c r="D38" s="857"/>
      <c r="E38" s="857"/>
      <c r="F38" s="857"/>
      <c r="G38" s="857"/>
      <c r="H38" s="857"/>
    </row>
    <row r="39" spans="1:15" ht="33.6" customHeight="1">
      <c r="A39" s="857" t="s">
        <v>852</v>
      </c>
      <c r="B39" s="857"/>
      <c r="C39" s="857"/>
      <c r="D39" s="857"/>
      <c r="E39" s="857"/>
      <c r="F39" s="857"/>
      <c r="G39" s="857"/>
      <c r="H39" s="857"/>
    </row>
    <row r="40" spans="1:15">
      <c r="A40" s="857" t="s">
        <v>1139</v>
      </c>
      <c r="B40" s="857"/>
      <c r="C40" s="857"/>
      <c r="D40" s="857"/>
      <c r="E40" s="857"/>
      <c r="F40" s="857"/>
      <c r="G40" s="857"/>
      <c r="H40" s="857"/>
    </row>
    <row r="41" spans="1:15" ht="17.55" customHeight="1">
      <c r="A41" s="271"/>
      <c r="B41" s="271"/>
    </row>
    <row r="42" spans="1:15" ht="15.6">
      <c r="A42" s="272" t="s">
        <v>423</v>
      </c>
      <c r="B42" s="272"/>
      <c r="C42" s="273"/>
      <c r="D42" s="274"/>
      <c r="E42" s="275"/>
      <c r="F42" s="254"/>
      <c r="G42" s="732"/>
    </row>
    <row r="43" spans="1:15">
      <c r="A43" s="276" t="s">
        <v>41</v>
      </c>
      <c r="B43" s="322">
        <v>2021</v>
      </c>
      <c r="C43" s="322">
        <v>2020</v>
      </c>
      <c r="D43" s="322">
        <v>2019</v>
      </c>
      <c r="E43" s="323">
        <v>2018</v>
      </c>
      <c r="F43" s="324">
        <v>2017</v>
      </c>
      <c r="G43" s="325">
        <v>2016</v>
      </c>
      <c r="H43" s="321">
        <v>2015</v>
      </c>
      <c r="K43" s="277"/>
      <c r="L43" s="277"/>
      <c r="M43" s="277"/>
      <c r="N43" s="277"/>
      <c r="O43" s="277"/>
    </row>
    <row r="44" spans="1:15" ht="14.85" customHeight="1">
      <c r="A44" s="278" t="s">
        <v>42</v>
      </c>
      <c r="B44" s="860" t="s">
        <v>1012</v>
      </c>
      <c r="C44" s="742">
        <v>20.827500000000001</v>
      </c>
      <c r="D44" s="279">
        <v>67</v>
      </c>
      <c r="E44" s="280">
        <v>96</v>
      </c>
      <c r="F44" s="279">
        <v>186</v>
      </c>
      <c r="G44" s="279">
        <v>152.30000000000001</v>
      </c>
      <c r="H44" s="281">
        <v>107</v>
      </c>
      <c r="K44" s="277"/>
      <c r="L44" s="277"/>
      <c r="M44" s="277"/>
      <c r="N44" s="277"/>
      <c r="O44" s="277"/>
    </row>
    <row r="45" spans="1:15" ht="26.4">
      <c r="A45" s="278" t="s">
        <v>43</v>
      </c>
      <c r="B45" s="861"/>
      <c r="C45" s="743" t="s">
        <v>152</v>
      </c>
      <c r="D45" s="281" t="s">
        <v>152</v>
      </c>
      <c r="E45" s="281" t="s">
        <v>152</v>
      </c>
      <c r="F45" s="281" t="s">
        <v>152</v>
      </c>
      <c r="G45" s="281" t="s">
        <v>152</v>
      </c>
      <c r="H45" s="281" t="s">
        <v>105</v>
      </c>
      <c r="K45" s="277"/>
      <c r="L45" s="277"/>
      <c r="M45" s="277"/>
      <c r="N45" s="277"/>
      <c r="O45" s="277"/>
    </row>
    <row r="46" spans="1:15">
      <c r="A46" s="278" t="s">
        <v>44</v>
      </c>
      <c r="B46" s="861"/>
      <c r="C46" s="33" t="s">
        <v>152</v>
      </c>
      <c r="D46" s="282">
        <v>67</v>
      </c>
      <c r="E46" s="283">
        <v>4</v>
      </c>
      <c r="F46" s="281">
        <v>25</v>
      </c>
      <c r="G46" s="281" t="s">
        <v>39</v>
      </c>
      <c r="H46" s="281">
        <v>11</v>
      </c>
      <c r="K46" s="277"/>
      <c r="L46" s="277"/>
      <c r="M46" s="277"/>
      <c r="N46" s="277"/>
      <c r="O46" s="277"/>
    </row>
    <row r="47" spans="1:15">
      <c r="A47" s="278" t="s">
        <v>45</v>
      </c>
      <c r="B47" s="861"/>
      <c r="C47" s="742">
        <v>321.72199999999998</v>
      </c>
      <c r="D47" s="284">
        <v>290</v>
      </c>
      <c r="E47" s="285">
        <v>321</v>
      </c>
      <c r="F47" s="286">
        <v>539</v>
      </c>
      <c r="G47" s="286">
        <v>87.5</v>
      </c>
      <c r="H47" s="281">
        <v>75</v>
      </c>
      <c r="K47" s="277"/>
      <c r="L47" s="277"/>
      <c r="M47" s="277"/>
      <c r="N47" s="277"/>
      <c r="O47" s="277"/>
    </row>
    <row r="48" spans="1:15">
      <c r="A48" s="278" t="s">
        <v>46</v>
      </c>
      <c r="B48" s="861"/>
      <c r="C48" s="742">
        <v>368.38499999999999</v>
      </c>
      <c r="D48" s="284">
        <v>421</v>
      </c>
      <c r="E48" s="285">
        <v>433</v>
      </c>
      <c r="F48" s="286">
        <v>823</v>
      </c>
      <c r="G48" s="286">
        <v>88</v>
      </c>
      <c r="H48" s="281">
        <v>11</v>
      </c>
      <c r="K48" s="277"/>
      <c r="L48" s="277"/>
      <c r="M48" s="277"/>
      <c r="N48" s="277"/>
      <c r="O48" s="277"/>
    </row>
    <row r="49" spans="1:15">
      <c r="A49" s="278" t="s">
        <v>47</v>
      </c>
      <c r="B49" s="861"/>
      <c r="C49" s="742">
        <v>299.27</v>
      </c>
      <c r="D49" s="284">
        <v>260</v>
      </c>
      <c r="E49" s="285">
        <v>197</v>
      </c>
      <c r="F49" s="286">
        <v>1047</v>
      </c>
      <c r="G49" s="286">
        <v>156</v>
      </c>
      <c r="H49" s="281">
        <v>15</v>
      </c>
      <c r="K49" s="277"/>
      <c r="L49" s="277"/>
      <c r="M49" s="277"/>
      <c r="N49" s="277"/>
      <c r="O49" s="277"/>
    </row>
    <row r="50" spans="1:15" ht="26.4">
      <c r="A50" s="278" t="s">
        <v>48</v>
      </c>
      <c r="B50" s="861"/>
      <c r="C50" s="163">
        <v>317.89999999999998</v>
      </c>
      <c r="D50" s="284">
        <v>292</v>
      </c>
      <c r="E50" s="285">
        <v>241</v>
      </c>
      <c r="F50" s="286">
        <v>231</v>
      </c>
      <c r="G50" s="286">
        <v>246.5</v>
      </c>
      <c r="H50" s="281">
        <v>298</v>
      </c>
      <c r="K50" s="277"/>
      <c r="L50" s="277"/>
      <c r="M50" s="277"/>
      <c r="N50" s="277"/>
      <c r="O50" s="277"/>
    </row>
    <row r="51" spans="1:15">
      <c r="A51" s="278" t="s">
        <v>49</v>
      </c>
      <c r="B51" s="861"/>
      <c r="C51" s="742">
        <v>174.86600000000001</v>
      </c>
      <c r="D51" s="284">
        <v>152</v>
      </c>
      <c r="E51" s="285">
        <v>127</v>
      </c>
      <c r="F51" s="286">
        <v>401</v>
      </c>
      <c r="G51" s="286">
        <v>23.9</v>
      </c>
      <c r="H51" s="281">
        <v>3.5</v>
      </c>
      <c r="K51" s="277"/>
      <c r="L51" s="277"/>
      <c r="M51" s="277"/>
      <c r="N51" s="277"/>
      <c r="O51" s="277"/>
    </row>
    <row r="52" spans="1:15">
      <c r="A52" s="278" t="s">
        <v>50</v>
      </c>
      <c r="B52" s="861"/>
      <c r="C52" s="281" t="s">
        <v>152</v>
      </c>
      <c r="D52" s="281" t="s">
        <v>152</v>
      </c>
      <c r="E52" s="281" t="s">
        <v>152</v>
      </c>
      <c r="F52" s="281" t="s">
        <v>152</v>
      </c>
      <c r="G52" s="281" t="s">
        <v>152</v>
      </c>
      <c r="H52" s="281">
        <v>57</v>
      </c>
      <c r="K52" s="277"/>
      <c r="L52" s="277"/>
      <c r="M52" s="277"/>
      <c r="N52" s="277"/>
      <c r="O52" s="277"/>
    </row>
    <row r="53" spans="1:15">
      <c r="A53" s="278" t="s">
        <v>51</v>
      </c>
      <c r="B53" s="861"/>
      <c r="C53" s="281" t="s">
        <v>152</v>
      </c>
      <c r="D53" s="281" t="s">
        <v>152</v>
      </c>
      <c r="E53" s="281" t="s">
        <v>152</v>
      </c>
      <c r="F53" s="281" t="s">
        <v>152</v>
      </c>
      <c r="G53" s="281" t="s">
        <v>152</v>
      </c>
      <c r="H53" s="281">
        <v>1519</v>
      </c>
      <c r="K53" s="277"/>
      <c r="L53" s="277"/>
      <c r="M53" s="277"/>
      <c r="N53" s="277"/>
      <c r="O53" s="277"/>
    </row>
    <row r="54" spans="1:15">
      <c r="A54" s="278" t="s">
        <v>52</v>
      </c>
      <c r="B54" s="861"/>
      <c r="C54" s="281" t="s">
        <v>152</v>
      </c>
      <c r="D54" s="281" t="s">
        <v>152</v>
      </c>
      <c r="E54" s="281" t="s">
        <v>152</v>
      </c>
      <c r="F54" s="281" t="s">
        <v>152</v>
      </c>
      <c r="G54" s="281" t="s">
        <v>152</v>
      </c>
      <c r="H54" s="281">
        <v>2665</v>
      </c>
      <c r="K54" s="277"/>
      <c r="L54" s="277"/>
      <c r="M54" s="277"/>
      <c r="N54" s="277"/>
      <c r="O54" s="277"/>
    </row>
    <row r="55" spans="1:15">
      <c r="A55" s="278" t="s">
        <v>93</v>
      </c>
      <c r="B55" s="861"/>
      <c r="C55" s="163">
        <v>520.25</v>
      </c>
      <c r="D55" s="284">
        <v>526</v>
      </c>
      <c r="E55" s="285">
        <v>381</v>
      </c>
      <c r="F55" s="286">
        <v>503</v>
      </c>
      <c r="G55" s="286">
        <v>506.9</v>
      </c>
      <c r="H55" s="281">
        <v>318</v>
      </c>
      <c r="K55" s="277"/>
      <c r="L55" s="277"/>
      <c r="M55" s="277"/>
      <c r="N55" s="277"/>
      <c r="O55" s="277"/>
    </row>
    <row r="56" spans="1:15">
      <c r="A56" s="287" t="s">
        <v>9</v>
      </c>
      <c r="B56" s="862"/>
      <c r="C56" s="744">
        <f t="shared" ref="C56:H56" si="0">SUM(C44:C55)</f>
        <v>2023.2204999999999</v>
      </c>
      <c r="D56" s="288">
        <f t="shared" si="0"/>
        <v>2075</v>
      </c>
      <c r="E56" s="288">
        <f t="shared" si="0"/>
        <v>1800</v>
      </c>
      <c r="F56" s="288">
        <f t="shared" si="0"/>
        <v>3755</v>
      </c>
      <c r="G56" s="288">
        <f t="shared" si="0"/>
        <v>1261.0999999999999</v>
      </c>
      <c r="H56" s="289">
        <f t="shared" si="0"/>
        <v>5079.5</v>
      </c>
    </row>
    <row r="57" spans="1:15" ht="33.6" customHeight="1">
      <c r="A57" s="863" t="s">
        <v>154</v>
      </c>
      <c r="B57" s="864"/>
      <c r="C57" s="864"/>
      <c r="D57" s="864"/>
      <c r="E57" s="864"/>
      <c r="F57" s="864"/>
      <c r="G57" s="864"/>
      <c r="H57" s="864"/>
    </row>
    <row r="58" spans="1:15">
      <c r="A58" s="402"/>
      <c r="B58" s="402"/>
      <c r="C58" s="402"/>
      <c r="D58" s="402"/>
      <c r="E58" s="402"/>
      <c r="F58" s="402"/>
      <c r="G58" s="402"/>
    </row>
    <row r="59" spans="1:15" ht="16.2">
      <c r="A59" s="290" t="s">
        <v>424</v>
      </c>
      <c r="B59" s="290"/>
    </row>
    <row r="60" spans="1:15">
      <c r="A60" s="291" t="s">
        <v>41</v>
      </c>
      <c r="B60" s="321">
        <v>2021</v>
      </c>
      <c r="C60" s="321">
        <v>2020</v>
      </c>
      <c r="D60" s="321">
        <v>2019</v>
      </c>
      <c r="E60" s="323">
        <v>2018</v>
      </c>
      <c r="F60" s="323">
        <v>2017</v>
      </c>
      <c r="G60" s="325">
        <v>2016</v>
      </c>
      <c r="H60" s="321">
        <v>2015</v>
      </c>
    </row>
    <row r="61" spans="1:15" ht="14.85" customHeight="1">
      <c r="A61" s="278" t="s">
        <v>42</v>
      </c>
      <c r="B61" s="860" t="s">
        <v>1012</v>
      </c>
      <c r="C61" s="742">
        <v>36.740200000000002</v>
      </c>
      <c r="D61" s="292">
        <v>118</v>
      </c>
      <c r="E61" s="292">
        <v>170</v>
      </c>
      <c r="F61" s="293">
        <v>275</v>
      </c>
      <c r="G61" s="281" t="s">
        <v>39</v>
      </c>
      <c r="H61" s="294">
        <v>2.7</v>
      </c>
    </row>
    <row r="62" spans="1:15" ht="26.4">
      <c r="A62" s="278" t="s">
        <v>43</v>
      </c>
      <c r="B62" s="861"/>
      <c r="C62" s="743" t="s">
        <v>152</v>
      </c>
      <c r="D62" s="281" t="s">
        <v>152</v>
      </c>
      <c r="E62" s="281" t="s">
        <v>152</v>
      </c>
      <c r="F62" s="281" t="s">
        <v>152</v>
      </c>
      <c r="G62" s="281" t="s">
        <v>152</v>
      </c>
      <c r="H62" s="294" t="s">
        <v>105</v>
      </c>
      <c r="I62" s="295"/>
    </row>
    <row r="63" spans="1:15">
      <c r="A63" s="278" t="s">
        <v>44</v>
      </c>
      <c r="B63" s="861"/>
      <c r="C63" s="33" t="s">
        <v>152</v>
      </c>
      <c r="D63" s="281">
        <v>118</v>
      </c>
      <c r="E63" s="281">
        <v>56</v>
      </c>
      <c r="F63" s="281">
        <v>46</v>
      </c>
      <c r="G63" s="281" t="s">
        <v>39</v>
      </c>
      <c r="H63" s="294">
        <v>8.8000000000000007</v>
      </c>
      <c r="I63" s="296"/>
    </row>
    <row r="64" spans="1:15">
      <c r="A64" s="278" t="s">
        <v>45</v>
      </c>
      <c r="B64" s="861"/>
      <c r="C64" s="742">
        <v>1389.39</v>
      </c>
      <c r="D64" s="286">
        <v>1073</v>
      </c>
      <c r="E64" s="286">
        <v>1549</v>
      </c>
      <c r="F64" s="286">
        <v>1539</v>
      </c>
      <c r="G64" s="286">
        <v>396.7</v>
      </c>
      <c r="H64" s="294">
        <v>65</v>
      </c>
      <c r="I64" s="296"/>
    </row>
    <row r="65" spans="1:10">
      <c r="A65" s="278" t="s">
        <v>46</v>
      </c>
      <c r="B65" s="861"/>
      <c r="C65" s="742">
        <v>1654.499</v>
      </c>
      <c r="D65" s="286">
        <v>1584</v>
      </c>
      <c r="E65" s="286">
        <v>1585</v>
      </c>
      <c r="F65" s="286">
        <v>1476</v>
      </c>
      <c r="G65" s="286">
        <v>53.8</v>
      </c>
      <c r="H65" s="294">
        <v>48</v>
      </c>
      <c r="I65" s="297"/>
    </row>
    <row r="66" spans="1:10">
      <c r="A66" s="278" t="s">
        <v>47</v>
      </c>
      <c r="B66" s="861"/>
      <c r="C66" s="742">
        <v>943.90959999999995</v>
      </c>
      <c r="D66" s="286">
        <v>652</v>
      </c>
      <c r="E66" s="286">
        <v>1062</v>
      </c>
      <c r="F66" s="286">
        <v>1228</v>
      </c>
      <c r="G66" s="286">
        <v>216.9</v>
      </c>
      <c r="H66" s="294">
        <v>57</v>
      </c>
      <c r="I66" s="297"/>
    </row>
    <row r="67" spans="1:10" ht="26.4">
      <c r="A67" s="278" t="s">
        <v>48</v>
      </c>
      <c r="B67" s="861"/>
      <c r="C67" s="163">
        <v>1305.9000000000001</v>
      </c>
      <c r="D67" s="286">
        <v>1194</v>
      </c>
      <c r="E67" s="286">
        <v>978</v>
      </c>
      <c r="F67" s="286">
        <v>931</v>
      </c>
      <c r="G67" s="286">
        <v>1005.4</v>
      </c>
      <c r="H67" s="294">
        <v>1228</v>
      </c>
      <c r="I67" s="297"/>
    </row>
    <row r="68" spans="1:10">
      <c r="A68" s="278" t="s">
        <v>49</v>
      </c>
      <c r="B68" s="861"/>
      <c r="C68" s="742">
        <v>693.14769999999999</v>
      </c>
      <c r="D68" s="286">
        <v>653</v>
      </c>
      <c r="E68" s="286">
        <v>483</v>
      </c>
      <c r="F68" s="286">
        <v>759</v>
      </c>
      <c r="G68" s="286">
        <v>20</v>
      </c>
      <c r="H68" s="294">
        <v>15</v>
      </c>
      <c r="I68" s="297"/>
    </row>
    <row r="69" spans="1:10">
      <c r="A69" s="278" t="s">
        <v>50</v>
      </c>
      <c r="B69" s="861"/>
      <c r="C69" s="743" t="s">
        <v>152</v>
      </c>
      <c r="D69" s="281" t="s">
        <v>152</v>
      </c>
      <c r="E69" s="281" t="s">
        <v>152</v>
      </c>
      <c r="F69" s="281" t="s">
        <v>152</v>
      </c>
      <c r="G69" s="281" t="s">
        <v>152</v>
      </c>
      <c r="H69" s="294">
        <v>12</v>
      </c>
      <c r="I69" s="297"/>
    </row>
    <row r="70" spans="1:10">
      <c r="A70" s="278" t="s">
        <v>51</v>
      </c>
      <c r="B70" s="861"/>
      <c r="C70" s="743" t="s">
        <v>152</v>
      </c>
      <c r="D70" s="281" t="s">
        <v>152</v>
      </c>
      <c r="E70" s="281" t="s">
        <v>152</v>
      </c>
      <c r="F70" s="281" t="s">
        <v>152</v>
      </c>
      <c r="G70" s="281" t="s">
        <v>152</v>
      </c>
      <c r="H70" s="294">
        <v>9.4</v>
      </c>
      <c r="I70" s="296"/>
    </row>
    <row r="71" spans="1:10">
      <c r="A71" s="278" t="s">
        <v>52</v>
      </c>
      <c r="B71" s="861"/>
      <c r="C71" s="743" t="s">
        <v>152</v>
      </c>
      <c r="D71" s="281" t="s">
        <v>152</v>
      </c>
      <c r="E71" s="281" t="s">
        <v>152</v>
      </c>
      <c r="F71" s="281" t="s">
        <v>152</v>
      </c>
      <c r="G71" s="281" t="s">
        <v>152</v>
      </c>
      <c r="H71" s="294">
        <v>246</v>
      </c>
      <c r="I71" s="296"/>
    </row>
    <row r="72" spans="1:10">
      <c r="A72" s="278" t="s">
        <v>93</v>
      </c>
      <c r="B72" s="861"/>
      <c r="C72" s="163">
        <v>81.069999999999993</v>
      </c>
      <c r="D72" s="286">
        <v>84</v>
      </c>
      <c r="E72" s="298">
        <v>76</v>
      </c>
      <c r="F72" s="286">
        <v>82</v>
      </c>
      <c r="G72" s="286">
        <v>78.7</v>
      </c>
      <c r="H72" s="294">
        <v>67</v>
      </c>
      <c r="I72" s="296"/>
    </row>
    <row r="73" spans="1:10">
      <c r="A73" s="287" t="s">
        <v>9</v>
      </c>
      <c r="B73" s="862"/>
      <c r="C73" s="744">
        <f t="shared" ref="C73:H73" si="1">SUM(C61:C72)</f>
        <v>6104.6564999999991</v>
      </c>
      <c r="D73" s="288">
        <f t="shared" si="1"/>
        <v>5476</v>
      </c>
      <c r="E73" s="288">
        <f t="shared" si="1"/>
        <v>5959</v>
      </c>
      <c r="F73" s="288">
        <f t="shared" si="1"/>
        <v>6336</v>
      </c>
      <c r="G73" s="288">
        <f t="shared" si="1"/>
        <v>1771.5</v>
      </c>
      <c r="H73" s="299">
        <f t="shared" si="1"/>
        <v>1758.9</v>
      </c>
      <c r="I73" s="297"/>
    </row>
    <row r="74" spans="1:10" ht="35.549999999999997" customHeight="1">
      <c r="A74" s="863" t="s">
        <v>153</v>
      </c>
      <c r="B74" s="864"/>
      <c r="C74" s="864"/>
      <c r="D74" s="864"/>
      <c r="E74" s="864"/>
      <c r="F74" s="864"/>
      <c r="G74" s="864"/>
      <c r="H74" s="864"/>
    </row>
    <row r="75" spans="1:10">
      <c r="A75" s="300"/>
      <c r="B75" s="300"/>
      <c r="I75" s="859"/>
    </row>
    <row r="76" spans="1:10" ht="16.2">
      <c r="A76" s="290" t="s">
        <v>425</v>
      </c>
      <c r="B76" s="290"/>
      <c r="I76" s="859"/>
    </row>
    <row r="77" spans="1:10" ht="14.85" customHeight="1">
      <c r="A77" s="291" t="s">
        <v>41</v>
      </c>
      <c r="B77" s="321">
        <v>2021</v>
      </c>
      <c r="C77" s="323">
        <v>2020</v>
      </c>
      <c r="D77" s="323">
        <v>2019</v>
      </c>
      <c r="E77" s="323">
        <v>2018</v>
      </c>
      <c r="F77" s="323">
        <v>2017</v>
      </c>
      <c r="G77" s="325">
        <v>2016</v>
      </c>
      <c r="H77" s="321">
        <v>2015</v>
      </c>
      <c r="J77" s="301"/>
    </row>
    <row r="78" spans="1:10" ht="15" customHeight="1">
      <c r="A78" s="278" t="s">
        <v>42</v>
      </c>
      <c r="B78" s="860" t="s">
        <v>1012</v>
      </c>
      <c r="C78" s="33" t="s">
        <v>152</v>
      </c>
      <c r="D78" s="281" t="s">
        <v>152</v>
      </c>
      <c r="E78" s="281" t="s">
        <v>152</v>
      </c>
      <c r="F78" s="281" t="s">
        <v>152</v>
      </c>
      <c r="G78" s="281" t="s">
        <v>39</v>
      </c>
      <c r="H78" s="294">
        <v>0.1</v>
      </c>
      <c r="J78" s="301"/>
    </row>
    <row r="79" spans="1:10" ht="26.4">
      <c r="A79" s="278" t="s">
        <v>43</v>
      </c>
      <c r="B79" s="861"/>
      <c r="C79" s="33" t="s">
        <v>152</v>
      </c>
      <c r="D79" s="281" t="s">
        <v>152</v>
      </c>
      <c r="E79" s="281" t="s">
        <v>152</v>
      </c>
      <c r="F79" s="281" t="s">
        <v>152</v>
      </c>
      <c r="G79" s="281" t="s">
        <v>152</v>
      </c>
      <c r="H79" s="294"/>
      <c r="J79" s="301"/>
    </row>
    <row r="80" spans="1:10">
      <c r="A80" s="278" t="s">
        <v>44</v>
      </c>
      <c r="B80" s="861"/>
      <c r="C80" s="33" t="s">
        <v>152</v>
      </c>
      <c r="D80" s="281" t="s">
        <v>152</v>
      </c>
      <c r="E80" s="281" t="s">
        <v>152</v>
      </c>
      <c r="F80" s="281" t="s">
        <v>152</v>
      </c>
      <c r="G80" s="281" t="s">
        <v>39</v>
      </c>
      <c r="H80" s="294">
        <v>0.6</v>
      </c>
      <c r="J80" s="301"/>
    </row>
    <row r="81" spans="1:10">
      <c r="A81" s="278" t="s">
        <v>45</v>
      </c>
      <c r="B81" s="861"/>
      <c r="C81" s="33" t="s">
        <v>152</v>
      </c>
      <c r="D81" s="281" t="s">
        <v>152</v>
      </c>
      <c r="E81" s="281" t="s">
        <v>152</v>
      </c>
      <c r="F81" s="281" t="s">
        <v>152</v>
      </c>
      <c r="G81" s="281" t="s">
        <v>39</v>
      </c>
      <c r="H81" s="302">
        <v>4.3</v>
      </c>
      <c r="J81" s="301"/>
    </row>
    <row r="82" spans="1:10">
      <c r="A82" s="278" t="s">
        <v>46</v>
      </c>
      <c r="B82" s="861"/>
      <c r="C82" s="33" t="s">
        <v>152</v>
      </c>
      <c r="D82" s="281" t="s">
        <v>152</v>
      </c>
      <c r="E82" s="281" t="s">
        <v>152</v>
      </c>
      <c r="F82" s="281" t="s">
        <v>152</v>
      </c>
      <c r="G82" s="281" t="s">
        <v>39</v>
      </c>
      <c r="H82" s="302">
        <v>3.2</v>
      </c>
      <c r="J82" s="301"/>
    </row>
    <row r="83" spans="1:10">
      <c r="A83" s="278" t="s">
        <v>47</v>
      </c>
      <c r="B83" s="861"/>
      <c r="C83" s="33" t="s">
        <v>152</v>
      </c>
      <c r="D83" s="281" t="s">
        <v>152</v>
      </c>
      <c r="E83" s="281" t="s">
        <v>152</v>
      </c>
      <c r="F83" s="281" t="s">
        <v>152</v>
      </c>
      <c r="G83" s="281" t="s">
        <v>39</v>
      </c>
      <c r="H83" s="302">
        <v>456</v>
      </c>
      <c r="J83" s="301"/>
    </row>
    <row r="84" spans="1:10" ht="26.4">
      <c r="A84" s="278" t="s">
        <v>48</v>
      </c>
      <c r="B84" s="861"/>
      <c r="C84" s="33">
        <v>75.2</v>
      </c>
      <c r="D84" s="286">
        <v>88</v>
      </c>
      <c r="E84" s="286">
        <v>73</v>
      </c>
      <c r="F84" s="286">
        <v>24</v>
      </c>
      <c r="G84" s="286">
        <v>17</v>
      </c>
      <c r="H84" s="302">
        <v>28</v>
      </c>
      <c r="J84" s="301"/>
    </row>
    <row r="85" spans="1:10">
      <c r="A85" s="278" t="s">
        <v>49</v>
      </c>
      <c r="B85" s="861"/>
      <c r="C85" s="33" t="s">
        <v>152</v>
      </c>
      <c r="D85" s="281" t="s">
        <v>152</v>
      </c>
      <c r="E85" s="281" t="s">
        <v>152</v>
      </c>
      <c r="F85" s="281" t="s">
        <v>152</v>
      </c>
      <c r="G85" s="281" t="s">
        <v>39</v>
      </c>
      <c r="H85" s="302">
        <v>1</v>
      </c>
      <c r="J85" s="301"/>
    </row>
    <row r="86" spans="1:10">
      <c r="A86" s="278" t="s">
        <v>50</v>
      </c>
      <c r="B86" s="861"/>
      <c r="C86" s="743" t="s">
        <v>152</v>
      </c>
      <c r="D86" s="281" t="s">
        <v>152</v>
      </c>
      <c r="E86" s="281" t="s">
        <v>152</v>
      </c>
      <c r="F86" s="281" t="s">
        <v>152</v>
      </c>
      <c r="G86" s="281" t="s">
        <v>152</v>
      </c>
      <c r="H86" s="302">
        <v>4.8</v>
      </c>
      <c r="J86" s="301"/>
    </row>
    <row r="87" spans="1:10">
      <c r="A87" s="278" t="s">
        <v>51</v>
      </c>
      <c r="B87" s="861"/>
      <c r="C87" s="743" t="s">
        <v>152</v>
      </c>
      <c r="D87" s="281" t="s">
        <v>152</v>
      </c>
      <c r="E87" s="281" t="s">
        <v>152</v>
      </c>
      <c r="F87" s="281" t="s">
        <v>152</v>
      </c>
      <c r="G87" s="281" t="s">
        <v>152</v>
      </c>
      <c r="H87" s="302">
        <v>76</v>
      </c>
      <c r="J87" s="301"/>
    </row>
    <row r="88" spans="1:10">
      <c r="A88" s="278" t="s">
        <v>52</v>
      </c>
      <c r="B88" s="861"/>
      <c r="C88" s="743" t="s">
        <v>152</v>
      </c>
      <c r="D88" s="281" t="s">
        <v>152</v>
      </c>
      <c r="E88" s="281" t="s">
        <v>152</v>
      </c>
      <c r="F88" s="281" t="s">
        <v>152</v>
      </c>
      <c r="G88" s="281" t="s">
        <v>152</v>
      </c>
      <c r="H88" s="302">
        <v>138</v>
      </c>
    </row>
    <row r="89" spans="1:10">
      <c r="A89" s="278" t="s">
        <v>93</v>
      </c>
      <c r="B89" s="861"/>
      <c r="C89" s="33">
        <v>17.5</v>
      </c>
      <c r="D89" s="286">
        <v>18</v>
      </c>
      <c r="E89" s="286">
        <v>16</v>
      </c>
      <c r="F89" s="286">
        <v>18</v>
      </c>
      <c r="G89" s="286">
        <v>12.7</v>
      </c>
      <c r="H89" s="302">
        <v>13</v>
      </c>
    </row>
    <row r="90" spans="1:10" ht="18" customHeight="1">
      <c r="A90" s="303" t="s">
        <v>9</v>
      </c>
      <c r="B90" s="862"/>
      <c r="C90" s="31">
        <f>SUM(C78:C89)</f>
        <v>92.7</v>
      </c>
      <c r="D90" s="288">
        <f>SUM(D78:D89)</f>
        <v>106</v>
      </c>
      <c r="E90" s="288">
        <f>SUM(E78:E89)</f>
        <v>89</v>
      </c>
      <c r="F90" s="304">
        <f>F84+F89</f>
        <v>42</v>
      </c>
      <c r="G90" s="304">
        <f>SUM(G78:G89)</f>
        <v>29.7</v>
      </c>
      <c r="H90" s="299">
        <f>SUM(H78:H89)</f>
        <v>725</v>
      </c>
      <c r="J90" s="732"/>
    </row>
    <row r="91" spans="1:10" ht="31.95" customHeight="1">
      <c r="A91" s="863" t="s">
        <v>151</v>
      </c>
      <c r="B91" s="864"/>
      <c r="C91" s="864"/>
      <c r="D91" s="864"/>
      <c r="E91" s="864"/>
      <c r="F91" s="864"/>
      <c r="G91" s="864"/>
      <c r="H91" s="864"/>
      <c r="I91" s="732"/>
    </row>
    <row r="92" spans="1:10">
      <c r="I92" s="305"/>
    </row>
    <row r="93" spans="1:10" ht="16.2">
      <c r="A93" s="306" t="s">
        <v>426</v>
      </c>
      <c r="B93" s="306"/>
      <c r="I93" s="307"/>
    </row>
    <row r="94" spans="1:10">
      <c r="A94" s="291" t="s">
        <v>41</v>
      </c>
      <c r="B94" s="321">
        <v>2021</v>
      </c>
      <c r="C94" s="321">
        <v>2020</v>
      </c>
      <c r="D94" s="321">
        <v>2019</v>
      </c>
      <c r="E94" s="323">
        <v>2018</v>
      </c>
      <c r="F94" s="323">
        <v>2017</v>
      </c>
      <c r="G94" s="325">
        <v>2016</v>
      </c>
      <c r="H94" s="321">
        <v>2015</v>
      </c>
      <c r="J94" s="308"/>
    </row>
    <row r="95" spans="1:10" ht="15" customHeight="1">
      <c r="A95" s="278" t="s">
        <v>42</v>
      </c>
      <c r="B95" s="860" t="s">
        <v>1012</v>
      </c>
      <c r="C95" s="163">
        <v>4.0000000000000002E-4</v>
      </c>
      <c r="D95" s="309">
        <v>2.9999999999999997E-4</v>
      </c>
      <c r="E95" s="309">
        <v>4.0000000000000002E-4</v>
      </c>
      <c r="F95" s="309">
        <v>6.9999999999999999E-4</v>
      </c>
      <c r="G95" s="310">
        <v>4.0000000000000002E-4</v>
      </c>
      <c r="H95" s="311">
        <v>4.0000000000000002E-4</v>
      </c>
      <c r="J95" s="307"/>
    </row>
    <row r="96" spans="1:10" ht="26.4">
      <c r="A96" s="278" t="s">
        <v>43</v>
      </c>
      <c r="B96" s="861"/>
      <c r="C96" s="743" t="s">
        <v>152</v>
      </c>
      <c r="D96" s="281" t="s">
        <v>152</v>
      </c>
      <c r="E96" s="281" t="s">
        <v>152</v>
      </c>
      <c r="F96" s="281" t="s">
        <v>152</v>
      </c>
      <c r="G96" s="281" t="s">
        <v>152</v>
      </c>
      <c r="H96" s="311" t="s">
        <v>105</v>
      </c>
      <c r="J96" s="312"/>
    </row>
    <row r="97" spans="1:14">
      <c r="A97" s="278" t="s">
        <v>44</v>
      </c>
      <c r="B97" s="861"/>
      <c r="C97" s="743" t="s">
        <v>152</v>
      </c>
      <c r="D97" s="313">
        <v>2.9999999999999997E-4</v>
      </c>
      <c r="E97" s="309">
        <v>0</v>
      </c>
      <c r="F97" s="313">
        <v>5.8999999999999998E-5</v>
      </c>
      <c r="G97" s="310">
        <v>2.0000000000000001E-4</v>
      </c>
      <c r="H97" s="311">
        <v>5.9999999999999995E-4</v>
      </c>
      <c r="J97" s="307"/>
    </row>
    <row r="98" spans="1:14">
      <c r="A98" s="278" t="s">
        <v>45</v>
      </c>
      <c r="B98" s="861"/>
      <c r="C98" s="745">
        <v>5.5999999999999995E-4</v>
      </c>
      <c r="D98" s="313">
        <v>6.7069999999999999E-4</v>
      </c>
      <c r="E98" s="313">
        <v>2.0000000000000001E-4</v>
      </c>
      <c r="F98" s="313">
        <v>3.8500000000000003E-4</v>
      </c>
      <c r="G98" s="310">
        <v>1E-4</v>
      </c>
      <c r="H98" s="311">
        <v>4.0000000000000002E-4</v>
      </c>
      <c r="J98" s="307"/>
      <c r="K98" s="314"/>
    </row>
    <row r="99" spans="1:14">
      <c r="A99" s="278" t="s">
        <v>46</v>
      </c>
      <c r="B99" s="861"/>
      <c r="C99" s="745">
        <v>8.4999999999999995E-4</v>
      </c>
      <c r="D99" s="313">
        <v>2.0000000000000001E-4</v>
      </c>
      <c r="E99" s="313">
        <v>5.0000000000000001E-4</v>
      </c>
      <c r="F99" s="313">
        <v>1.3900000000000002E-4</v>
      </c>
      <c r="G99" s="310">
        <v>1E-4</v>
      </c>
      <c r="H99" s="311">
        <v>1E-4</v>
      </c>
      <c r="J99" s="307"/>
    </row>
    <row r="100" spans="1:14">
      <c r="A100" s="278" t="s">
        <v>47</v>
      </c>
      <c r="B100" s="861"/>
      <c r="C100" s="745">
        <v>1.1999999999999999E-3</v>
      </c>
      <c r="D100" s="313">
        <v>7.5349200000000003E-4</v>
      </c>
      <c r="E100" s="313">
        <v>4.0000000000000002E-4</v>
      </c>
      <c r="F100" s="313">
        <v>6.9999999999999999E-4</v>
      </c>
      <c r="G100" s="310">
        <v>4.0000000000000002E-4</v>
      </c>
      <c r="H100" s="311">
        <v>2.9999999999999997E-4</v>
      </c>
      <c r="J100" s="307"/>
    </row>
    <row r="101" spans="1:14" ht="26.4">
      <c r="A101" s="278" t="s">
        <v>48</v>
      </c>
      <c r="B101" s="861"/>
      <c r="C101" s="743" t="s">
        <v>152</v>
      </c>
      <c r="D101" s="746">
        <v>0</v>
      </c>
      <c r="E101" s="313">
        <v>0</v>
      </c>
      <c r="F101" s="313">
        <v>0</v>
      </c>
      <c r="G101" s="310">
        <v>0</v>
      </c>
      <c r="H101" s="311" t="s">
        <v>105</v>
      </c>
      <c r="J101" s="307"/>
    </row>
    <row r="102" spans="1:14">
      <c r="A102" s="278" t="s">
        <v>49</v>
      </c>
      <c r="B102" s="861"/>
      <c r="C102" s="745">
        <v>1.2E-4</v>
      </c>
      <c r="D102" s="313">
        <v>1.2718000000000001E-5</v>
      </c>
      <c r="E102" s="313">
        <v>1E-4</v>
      </c>
      <c r="F102" s="313">
        <v>2.02E-4</v>
      </c>
      <c r="G102" s="310">
        <v>1E-4</v>
      </c>
      <c r="H102" s="311" t="s">
        <v>105</v>
      </c>
      <c r="J102" s="308"/>
    </row>
    <row r="103" spans="1:14">
      <c r="A103" s="278" t="s">
        <v>50</v>
      </c>
      <c r="B103" s="861"/>
      <c r="C103" s="743" t="s">
        <v>152</v>
      </c>
      <c r="D103" s="281" t="s">
        <v>152</v>
      </c>
      <c r="E103" s="281" t="s">
        <v>152</v>
      </c>
      <c r="F103" s="313">
        <v>0</v>
      </c>
      <c r="G103" s="310">
        <v>1E-4</v>
      </c>
      <c r="H103" s="311">
        <v>0</v>
      </c>
      <c r="J103" s="307"/>
    </row>
    <row r="104" spans="1:14">
      <c r="A104" s="278" t="s">
        <v>51</v>
      </c>
      <c r="B104" s="861"/>
      <c r="C104" s="743" t="s">
        <v>152</v>
      </c>
      <c r="D104" s="281" t="s">
        <v>152</v>
      </c>
      <c r="E104" s="281" t="s">
        <v>152</v>
      </c>
      <c r="F104" s="281" t="s">
        <v>152</v>
      </c>
      <c r="G104" s="281" t="s">
        <v>152</v>
      </c>
      <c r="H104" s="311" t="s">
        <v>105</v>
      </c>
      <c r="J104" s="307"/>
    </row>
    <row r="105" spans="1:14">
      <c r="A105" s="278" t="s">
        <v>52</v>
      </c>
      <c r="B105" s="861"/>
      <c r="C105" s="743" t="s">
        <v>152</v>
      </c>
      <c r="D105" s="281" t="s">
        <v>152</v>
      </c>
      <c r="E105" s="281" t="s">
        <v>152</v>
      </c>
      <c r="F105" s="281" t="s">
        <v>152</v>
      </c>
      <c r="G105" s="310">
        <v>3.0000000000000001E-3</v>
      </c>
      <c r="H105" s="311">
        <v>3.0000000000000001E-3</v>
      </c>
      <c r="J105" s="315"/>
    </row>
    <row r="106" spans="1:14">
      <c r="A106" s="278" t="s">
        <v>93</v>
      </c>
      <c r="B106" s="861"/>
      <c r="C106" s="163">
        <v>8.6999999999999994E-3</v>
      </c>
      <c r="D106" s="316">
        <v>1.4999999999999999E-2</v>
      </c>
      <c r="E106" s="313">
        <v>0.01</v>
      </c>
      <c r="F106" s="313">
        <v>7.0000000000000007E-2</v>
      </c>
      <c r="G106" s="310">
        <f>128.652/1000</f>
        <v>0.12865199999999999</v>
      </c>
      <c r="H106" s="311">
        <v>3.6499999999999998E-2</v>
      </c>
    </row>
    <row r="107" spans="1:14">
      <c r="A107" s="287" t="s">
        <v>9</v>
      </c>
      <c r="B107" s="862"/>
      <c r="C107" s="600">
        <f t="shared" ref="C107:H107" si="2">SUM(C95:C106)</f>
        <v>1.1829999999999999E-2</v>
      </c>
      <c r="D107" s="317">
        <f t="shared" si="2"/>
        <v>1.7236910000000001E-2</v>
      </c>
      <c r="E107" s="317">
        <f t="shared" si="2"/>
        <v>1.1600000000000001E-2</v>
      </c>
      <c r="F107" s="317">
        <f t="shared" si="2"/>
        <v>7.2185000000000013E-2</v>
      </c>
      <c r="G107" s="317">
        <f t="shared" si="2"/>
        <v>0.13305199999999998</v>
      </c>
      <c r="H107" s="318">
        <f t="shared" si="2"/>
        <v>4.1299999999999996E-2</v>
      </c>
    </row>
    <row r="108" spans="1:14" ht="42" customHeight="1">
      <c r="A108" s="863" t="s">
        <v>151</v>
      </c>
      <c r="B108" s="864"/>
      <c r="C108" s="864"/>
      <c r="D108" s="864"/>
      <c r="E108" s="864"/>
      <c r="F108" s="864"/>
      <c r="G108" s="864"/>
      <c r="H108" s="864"/>
    </row>
    <row r="110" spans="1:14">
      <c r="A110" s="735" t="s">
        <v>252</v>
      </c>
      <c r="B110" s="735"/>
    </row>
    <row r="111" spans="1:14">
      <c r="A111" s="858" t="s">
        <v>106</v>
      </c>
      <c r="B111" s="865" t="s">
        <v>107</v>
      </c>
      <c r="C111" s="858">
        <v>2021</v>
      </c>
      <c r="D111" s="858"/>
      <c r="E111" s="858">
        <v>2020</v>
      </c>
      <c r="F111" s="858"/>
      <c r="G111" s="858">
        <v>2019</v>
      </c>
      <c r="H111" s="858"/>
      <c r="I111" s="854">
        <v>2018</v>
      </c>
      <c r="J111" s="855"/>
      <c r="K111" s="854">
        <v>2017</v>
      </c>
      <c r="L111" s="855"/>
      <c r="M111" s="854">
        <v>2016</v>
      </c>
      <c r="N111" s="855"/>
    </row>
    <row r="112" spans="1:14" ht="24" customHeight="1">
      <c r="A112" s="858"/>
      <c r="B112" s="866"/>
      <c r="C112" s="731" t="s">
        <v>108</v>
      </c>
      <c r="D112" s="731" t="s">
        <v>427</v>
      </c>
      <c r="E112" s="731" t="s">
        <v>108</v>
      </c>
      <c r="F112" s="731" t="s">
        <v>427</v>
      </c>
      <c r="G112" s="731" t="s">
        <v>108</v>
      </c>
      <c r="H112" s="731" t="s">
        <v>427</v>
      </c>
      <c r="I112" s="731" t="s">
        <v>108</v>
      </c>
      <c r="J112" s="731" t="s">
        <v>427</v>
      </c>
      <c r="K112" s="731" t="s">
        <v>108</v>
      </c>
      <c r="L112" s="731" t="s">
        <v>427</v>
      </c>
      <c r="M112" s="731" t="s">
        <v>108</v>
      </c>
      <c r="N112" s="731" t="s">
        <v>427</v>
      </c>
    </row>
    <row r="113" spans="1:14" ht="28.35" customHeight="1">
      <c r="A113" s="163" t="s">
        <v>109</v>
      </c>
      <c r="B113" s="263" t="s">
        <v>43</v>
      </c>
      <c r="C113" s="7">
        <v>9</v>
      </c>
      <c r="D113" s="7">
        <v>18</v>
      </c>
      <c r="E113" s="264">
        <v>9</v>
      </c>
      <c r="F113" s="319">
        <v>14</v>
      </c>
      <c r="G113" s="33">
        <v>7</v>
      </c>
      <c r="H113" s="319">
        <v>14</v>
      </c>
      <c r="I113" s="33">
        <v>8</v>
      </c>
      <c r="J113" s="319">
        <v>12</v>
      </c>
      <c r="K113" s="33">
        <v>8</v>
      </c>
      <c r="L113" s="33">
        <v>14</v>
      </c>
      <c r="M113" s="33">
        <v>10</v>
      </c>
      <c r="N113" s="33">
        <v>16</v>
      </c>
    </row>
    <row r="114" spans="1:14" ht="26.4">
      <c r="A114" s="163" t="s">
        <v>110</v>
      </c>
      <c r="B114" s="263" t="s">
        <v>45</v>
      </c>
      <c r="C114" s="7">
        <v>9</v>
      </c>
      <c r="D114" s="7">
        <v>46</v>
      </c>
      <c r="E114" s="264">
        <v>6</v>
      </c>
      <c r="F114" s="319">
        <v>15</v>
      </c>
      <c r="G114" s="33">
        <v>7</v>
      </c>
      <c r="H114" s="319">
        <v>14</v>
      </c>
      <c r="I114" s="33">
        <v>8</v>
      </c>
      <c r="J114" s="319" t="s">
        <v>428</v>
      </c>
      <c r="K114" s="33">
        <v>5</v>
      </c>
      <c r="L114" s="33">
        <v>21</v>
      </c>
      <c r="M114" s="33">
        <v>5</v>
      </c>
      <c r="N114" s="33">
        <v>14</v>
      </c>
    </row>
    <row r="115" spans="1:14" ht="27" customHeight="1">
      <c r="A115" s="163" t="s">
        <v>111</v>
      </c>
      <c r="B115" s="263" t="s">
        <v>47</v>
      </c>
      <c r="C115" s="7">
        <v>7</v>
      </c>
      <c r="D115" s="7">
        <v>49</v>
      </c>
      <c r="E115" s="264">
        <v>5</v>
      </c>
      <c r="F115" s="319">
        <v>31</v>
      </c>
      <c r="G115" s="33">
        <v>4</v>
      </c>
      <c r="H115" s="319">
        <v>16</v>
      </c>
      <c r="I115" s="33">
        <v>7</v>
      </c>
      <c r="J115" s="319" t="s">
        <v>428</v>
      </c>
      <c r="K115" s="33">
        <v>7</v>
      </c>
      <c r="L115" s="33">
        <v>49</v>
      </c>
      <c r="M115" s="33">
        <v>4</v>
      </c>
      <c r="N115" s="33">
        <v>8</v>
      </c>
    </row>
    <row r="116" spans="1:14" ht="22.2" customHeight="1">
      <c r="A116" s="856"/>
      <c r="B116" s="856"/>
      <c r="C116" s="857"/>
      <c r="D116" s="857"/>
      <c r="E116" s="856"/>
      <c r="F116" s="856"/>
      <c r="G116" s="856"/>
      <c r="H116" s="856"/>
      <c r="I116" s="856"/>
      <c r="J116" s="856"/>
      <c r="K116" s="856"/>
      <c r="L116" s="856"/>
    </row>
    <row r="117" spans="1:14">
      <c r="A117" s="735" t="s">
        <v>253</v>
      </c>
      <c r="B117" s="735"/>
    </row>
    <row r="118" spans="1:14" ht="18.600000000000001" customHeight="1">
      <c r="A118" s="858" t="s">
        <v>106</v>
      </c>
      <c r="B118" s="858" t="s">
        <v>107</v>
      </c>
      <c r="C118" s="858">
        <v>2021</v>
      </c>
      <c r="D118" s="858"/>
      <c r="E118" s="858">
        <v>2020</v>
      </c>
      <c r="F118" s="858"/>
      <c r="G118" s="858">
        <v>2019</v>
      </c>
      <c r="H118" s="858"/>
      <c r="I118" s="854">
        <v>2018</v>
      </c>
      <c r="J118" s="855"/>
      <c r="K118" s="854">
        <v>2017</v>
      </c>
      <c r="L118" s="855"/>
      <c r="M118" s="854">
        <v>2016</v>
      </c>
      <c r="N118" s="855"/>
    </row>
    <row r="119" spans="1:14" ht="24" customHeight="1">
      <c r="A119" s="858"/>
      <c r="B119" s="858"/>
      <c r="C119" s="731" t="s">
        <v>108</v>
      </c>
      <c r="D119" s="731" t="s">
        <v>427</v>
      </c>
      <c r="E119" s="731" t="s">
        <v>108</v>
      </c>
      <c r="F119" s="731" t="s">
        <v>427</v>
      </c>
      <c r="G119" s="731" t="s">
        <v>108</v>
      </c>
      <c r="H119" s="731" t="s">
        <v>427</v>
      </c>
      <c r="I119" s="731" t="s">
        <v>108</v>
      </c>
      <c r="J119" s="731" t="s">
        <v>427</v>
      </c>
      <c r="K119" s="731" t="s">
        <v>108</v>
      </c>
      <c r="L119" s="731" t="s">
        <v>427</v>
      </c>
      <c r="M119" s="731" t="s">
        <v>108</v>
      </c>
      <c r="N119" s="731" t="s">
        <v>427</v>
      </c>
    </row>
    <row r="120" spans="1:14" ht="26.4">
      <c r="A120" s="163" t="s">
        <v>254</v>
      </c>
      <c r="B120" s="263" t="s">
        <v>43</v>
      </c>
      <c r="C120" s="7">
        <v>36</v>
      </c>
      <c r="D120" s="7">
        <v>65</v>
      </c>
      <c r="E120" s="264">
        <v>35</v>
      </c>
      <c r="F120" s="319">
        <v>57</v>
      </c>
      <c r="G120" s="33">
        <v>34</v>
      </c>
      <c r="H120" s="319">
        <v>59</v>
      </c>
      <c r="I120" s="33">
        <v>33</v>
      </c>
      <c r="J120" s="33">
        <v>51</v>
      </c>
      <c r="K120" s="33">
        <v>29</v>
      </c>
      <c r="L120" s="33">
        <v>51</v>
      </c>
      <c r="M120" s="33">
        <v>37</v>
      </c>
      <c r="N120" s="33">
        <v>70</v>
      </c>
    </row>
    <row r="121" spans="1:14" ht="26.4">
      <c r="A121" s="163" t="s">
        <v>255</v>
      </c>
      <c r="B121" s="263" t="s">
        <v>45</v>
      </c>
      <c r="C121" s="7" t="s">
        <v>1010</v>
      </c>
      <c r="D121" s="7">
        <v>55</v>
      </c>
      <c r="E121" s="264">
        <v>11</v>
      </c>
      <c r="F121" s="319" t="s">
        <v>780</v>
      </c>
      <c r="G121" s="33">
        <v>13</v>
      </c>
      <c r="H121" s="319">
        <v>44</v>
      </c>
      <c r="I121" s="33">
        <v>17</v>
      </c>
      <c r="J121" s="33">
        <v>82</v>
      </c>
      <c r="K121" s="33">
        <v>14</v>
      </c>
      <c r="L121" s="33">
        <v>44</v>
      </c>
      <c r="M121" s="33">
        <v>11</v>
      </c>
      <c r="N121" s="33">
        <v>32</v>
      </c>
    </row>
    <row r="122" spans="1:14" ht="28.2" customHeight="1">
      <c r="A122" s="163" t="s">
        <v>256</v>
      </c>
      <c r="B122" s="263" t="s">
        <v>47</v>
      </c>
      <c r="C122" s="7">
        <v>12</v>
      </c>
      <c r="D122" s="7">
        <v>62</v>
      </c>
      <c r="E122" s="264">
        <v>9</v>
      </c>
      <c r="F122" s="319">
        <v>47</v>
      </c>
      <c r="G122" s="33">
        <v>10</v>
      </c>
      <c r="H122" s="319">
        <v>43</v>
      </c>
      <c r="I122" s="33">
        <v>11</v>
      </c>
      <c r="J122" s="33">
        <v>57</v>
      </c>
      <c r="K122" s="33">
        <v>10</v>
      </c>
      <c r="L122" s="33" t="s">
        <v>429</v>
      </c>
      <c r="M122" s="33">
        <v>7</v>
      </c>
      <c r="N122" s="33">
        <v>19</v>
      </c>
    </row>
    <row r="123" spans="1:14">
      <c r="A123" s="163" t="s">
        <v>257</v>
      </c>
      <c r="B123" s="263" t="s">
        <v>93</v>
      </c>
      <c r="C123" s="7">
        <v>17</v>
      </c>
      <c r="D123" s="7">
        <v>95</v>
      </c>
      <c r="E123" s="264">
        <v>15</v>
      </c>
      <c r="F123" s="319">
        <v>63</v>
      </c>
      <c r="G123" s="33">
        <v>14</v>
      </c>
      <c r="H123" s="319">
        <v>28</v>
      </c>
      <c r="I123" s="33">
        <v>26</v>
      </c>
      <c r="J123" s="33">
        <v>165</v>
      </c>
      <c r="K123" s="33">
        <v>18</v>
      </c>
      <c r="L123" s="33">
        <v>54</v>
      </c>
      <c r="M123" s="33">
        <v>18</v>
      </c>
      <c r="N123" s="33">
        <v>38</v>
      </c>
    </row>
    <row r="124" spans="1:14" ht="19.2" customHeight="1">
      <c r="A124" s="856" t="s">
        <v>1011</v>
      </c>
      <c r="B124" s="856"/>
      <c r="C124" s="857"/>
      <c r="D124" s="857"/>
      <c r="E124" s="856"/>
      <c r="F124" s="856"/>
      <c r="G124" s="856"/>
      <c r="H124" s="856"/>
      <c r="I124" s="856"/>
      <c r="J124" s="856"/>
      <c r="K124" s="856"/>
      <c r="L124" s="856"/>
    </row>
  </sheetData>
  <sheetProtection algorithmName="SHA-512" hashValue="DWE+TSsJEoy04vd0j+SVYe8AdM27mSU0Qt1wP/BRkcgjZmJZKGc4ll1bFDL/qALQjhH8zOaF8kr4LuVhDv9jaQ==" saltValue="5/NDKkgVf3gPncxY6rplUA==" spinCount="100000" sheet="1" objects="1" scenarios="1"/>
  <mergeCells count="38">
    <mergeCell ref="A13:H13"/>
    <mergeCell ref="A14:H14"/>
    <mergeCell ref="A15:H15"/>
    <mergeCell ref="A16:H16"/>
    <mergeCell ref="A17:H17"/>
    <mergeCell ref="A57:H57"/>
    <mergeCell ref="B61:B73"/>
    <mergeCell ref="A74:H74"/>
    <mergeCell ref="A35:H35"/>
    <mergeCell ref="A40:H40"/>
    <mergeCell ref="A36:H36"/>
    <mergeCell ref="A37:H37"/>
    <mergeCell ref="A38:H38"/>
    <mergeCell ref="A39:H39"/>
    <mergeCell ref="B44:B56"/>
    <mergeCell ref="I75:I76"/>
    <mergeCell ref="B78:B90"/>
    <mergeCell ref="A91:H91"/>
    <mergeCell ref="A108:H108"/>
    <mergeCell ref="A111:A112"/>
    <mergeCell ref="B111:B112"/>
    <mergeCell ref="C111:D111"/>
    <mergeCell ref="E111:F111"/>
    <mergeCell ref="G111:H111"/>
    <mergeCell ref="B95:B107"/>
    <mergeCell ref="K118:L118"/>
    <mergeCell ref="M118:N118"/>
    <mergeCell ref="A124:L124"/>
    <mergeCell ref="I111:J111"/>
    <mergeCell ref="K111:L111"/>
    <mergeCell ref="M111:N111"/>
    <mergeCell ref="A116:L116"/>
    <mergeCell ref="A118:A119"/>
    <mergeCell ref="B118:B119"/>
    <mergeCell ref="C118:D118"/>
    <mergeCell ref="E118:F118"/>
    <mergeCell ref="G118:H118"/>
    <mergeCell ref="I118:J1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F3B3-5F18-4B7A-8D05-4BB13E723FAF}">
  <sheetPr>
    <pageSetUpPr autoPageBreaks="0"/>
  </sheetPr>
  <dimension ref="A7:U180"/>
  <sheetViews>
    <sheetView showGridLines="0" zoomScaleNormal="100" workbookViewId="0"/>
  </sheetViews>
  <sheetFormatPr defaultColWidth="8.77734375" defaultRowHeight="14.4"/>
  <cols>
    <col min="1" max="1" width="43" style="369" customWidth="1"/>
    <col min="2" max="11" width="17.5546875" style="369" customWidth="1"/>
    <col min="12" max="12" width="15.44140625" style="369" customWidth="1"/>
    <col min="13" max="13" width="15.5546875" style="369" customWidth="1"/>
    <col min="14" max="14" width="15.44140625" style="369" customWidth="1"/>
    <col min="15" max="15" width="13" style="369" customWidth="1"/>
    <col min="16" max="16384" width="8.77734375" style="369"/>
  </cols>
  <sheetData>
    <row r="7" spans="1:8" ht="21">
      <c r="A7" s="160" t="s">
        <v>815</v>
      </c>
    </row>
    <row r="8" spans="1:8" ht="21.6" thickBot="1">
      <c r="A8" s="160"/>
    </row>
    <row r="9" spans="1:8" ht="18.600000000000001" thickTop="1" thickBot="1">
      <c r="A9" s="439" t="s">
        <v>272</v>
      </c>
      <c r="B9" s="440"/>
      <c r="C9" s="440"/>
      <c r="D9" s="440"/>
      <c r="E9" s="440"/>
      <c r="F9" s="440"/>
      <c r="G9" s="440"/>
      <c r="H9" s="440"/>
    </row>
    <row r="10" spans="1:8" ht="18" thickTop="1">
      <c r="A10" s="161"/>
      <c r="B10" s="162"/>
      <c r="C10" s="162"/>
      <c r="D10" s="162"/>
      <c r="E10" s="162"/>
      <c r="F10" s="162"/>
    </row>
    <row r="12" spans="1:8">
      <c r="A12" s="1" t="s">
        <v>905</v>
      </c>
    </row>
    <row r="13" spans="1:8">
      <c r="A13" s="76"/>
      <c r="B13" s="505">
        <v>2021</v>
      </c>
      <c r="C13" s="74">
        <v>2020</v>
      </c>
      <c r="D13" s="74">
        <v>2019</v>
      </c>
      <c r="E13" s="74">
        <v>2018</v>
      </c>
      <c r="F13" s="74">
        <v>2017</v>
      </c>
      <c r="G13" s="75">
        <v>2016</v>
      </c>
      <c r="H13" s="62">
        <v>2015</v>
      </c>
    </row>
    <row r="14" spans="1:8">
      <c r="A14" s="887" t="s">
        <v>277</v>
      </c>
      <c r="B14" s="888"/>
      <c r="C14" s="888"/>
      <c r="D14" s="888"/>
      <c r="E14" s="888"/>
      <c r="F14" s="888"/>
      <c r="G14" s="888"/>
      <c r="H14" s="889"/>
    </row>
    <row r="15" spans="1:8" ht="16.2">
      <c r="A15" s="441" t="s">
        <v>906</v>
      </c>
      <c r="B15" s="442">
        <v>117262.45476999998</v>
      </c>
      <c r="C15" s="442">
        <v>118283.767125</v>
      </c>
      <c r="D15" s="442">
        <v>127017.74543</v>
      </c>
      <c r="E15" s="442">
        <v>128146.34096000005</v>
      </c>
      <c r="F15" s="442">
        <v>115367.98570999998</v>
      </c>
      <c r="G15" s="442">
        <v>117930.73119999999</v>
      </c>
      <c r="H15" s="442">
        <v>115466.14004039434</v>
      </c>
    </row>
    <row r="16" spans="1:8" ht="16.2">
      <c r="A16" s="441" t="s">
        <v>907</v>
      </c>
      <c r="B16" s="442">
        <v>164977.49219000005</v>
      </c>
      <c r="C16" s="442">
        <v>199558.033945</v>
      </c>
      <c r="D16" s="442">
        <v>210944.65785999995</v>
      </c>
      <c r="E16" s="442">
        <v>217401.14603999996</v>
      </c>
      <c r="F16" s="442">
        <v>254911.26161000002</v>
      </c>
      <c r="G16" s="442">
        <v>228531.74680000002</v>
      </c>
      <c r="H16" s="442">
        <v>217683.7575132515</v>
      </c>
    </row>
    <row r="17" spans="1:10">
      <c r="A17" s="441" t="s">
        <v>431</v>
      </c>
      <c r="B17" s="442">
        <v>219002.99399999995</v>
      </c>
      <c r="C17" s="442">
        <v>256133.92199999999</v>
      </c>
      <c r="D17" s="442">
        <v>263599.85566</v>
      </c>
      <c r="E17" s="442">
        <v>293170.52599999995</v>
      </c>
      <c r="F17" s="442">
        <v>315547.31800000003</v>
      </c>
      <c r="G17" s="442">
        <v>291550.25829999999</v>
      </c>
      <c r="H17" s="442">
        <v>281611.1622418554</v>
      </c>
    </row>
    <row r="18" spans="1:10">
      <c r="A18" s="441" t="s">
        <v>432</v>
      </c>
      <c r="B18" s="442">
        <v>54129.280920000005</v>
      </c>
      <c r="C18" s="442">
        <v>58412.136870000002</v>
      </c>
      <c r="D18" s="442">
        <v>58551.973579999998</v>
      </c>
      <c r="E18" s="442">
        <v>62033.189990400002</v>
      </c>
      <c r="F18" s="442">
        <v>54394.637920000001</v>
      </c>
      <c r="G18" s="442">
        <v>61863.686999999998</v>
      </c>
      <c r="H18" s="442">
        <v>58615.811756582945</v>
      </c>
    </row>
    <row r="19" spans="1:10">
      <c r="A19" s="441" t="s">
        <v>433</v>
      </c>
      <c r="B19" s="442">
        <v>138811.77423000001</v>
      </c>
      <c r="C19" s="442">
        <v>157641.361</v>
      </c>
      <c r="D19" s="442">
        <v>148913.70376000003</v>
      </c>
      <c r="E19" s="442">
        <v>174688.177</v>
      </c>
      <c r="F19" s="442">
        <v>176562.85800000001</v>
      </c>
      <c r="G19" s="442">
        <v>167337.73080000002</v>
      </c>
      <c r="H19" s="442">
        <v>170370.67083407287</v>
      </c>
    </row>
    <row r="20" spans="1:10" ht="16.2">
      <c r="A20" s="441" t="s">
        <v>1221</v>
      </c>
      <c r="B20" s="442">
        <v>256074.22899999999</v>
      </c>
      <c r="C20" s="442">
        <v>275925.12812499999</v>
      </c>
      <c r="D20" s="442">
        <v>275931.44919000001</v>
      </c>
      <c r="E20" s="442">
        <v>302834.51796000003</v>
      </c>
      <c r="F20" s="442">
        <v>291930.84370999999</v>
      </c>
      <c r="G20" s="442">
        <v>285268.462</v>
      </c>
      <c r="H20" s="442">
        <v>285836.81087446719</v>
      </c>
    </row>
    <row r="21" spans="1:10">
      <c r="A21" s="890" t="s">
        <v>434</v>
      </c>
      <c r="B21" s="891"/>
      <c r="C21" s="891"/>
      <c r="D21" s="891"/>
      <c r="E21" s="891"/>
      <c r="F21" s="891"/>
      <c r="G21" s="891"/>
      <c r="H21" s="892"/>
    </row>
    <row r="22" spans="1:10" ht="16.2">
      <c r="A22" s="441" t="s">
        <v>908</v>
      </c>
      <c r="B22" s="442">
        <v>45222.218769999978</v>
      </c>
      <c r="C22" s="442">
        <v>47739.281125000001</v>
      </c>
      <c r="D22" s="442">
        <v>51953.730429999981</v>
      </c>
      <c r="E22" s="442">
        <v>60002.564960000011</v>
      </c>
      <c r="F22" s="442">
        <v>44225.159709999985</v>
      </c>
      <c r="G22" s="442">
        <v>45150.881199999989</v>
      </c>
      <c r="H22" s="442">
        <v>43741.136040394333</v>
      </c>
      <c r="J22" s="233"/>
    </row>
    <row r="23" spans="1:10" ht="16.2">
      <c r="A23" s="441" t="s">
        <v>907</v>
      </c>
      <c r="B23" s="442">
        <v>164977.49219000005</v>
      </c>
      <c r="C23" s="442">
        <v>199558.033945</v>
      </c>
      <c r="D23" s="442">
        <v>210944.65785999995</v>
      </c>
      <c r="E23" s="442">
        <v>217401.14603999996</v>
      </c>
      <c r="F23" s="442">
        <v>254911.26161000002</v>
      </c>
      <c r="G23" s="442">
        <v>228531.74680000002</v>
      </c>
      <c r="H23" s="442">
        <v>217683.7575132515</v>
      </c>
    </row>
    <row r="24" spans="1:10">
      <c r="A24" s="441" t="s">
        <v>431</v>
      </c>
      <c r="B24" s="442">
        <v>153700.31400000001</v>
      </c>
      <c r="C24" s="442">
        <v>190658.43900000001</v>
      </c>
      <c r="D24" s="442">
        <v>195969.69766000003</v>
      </c>
      <c r="E24" s="442">
        <v>231152.12899999993</v>
      </c>
      <c r="F24" s="442">
        <v>249657.049</v>
      </c>
      <c r="G24" s="442">
        <v>226178.99930000002</v>
      </c>
      <c r="H24" s="442">
        <v>218180.19892185534</v>
      </c>
    </row>
    <row r="25" spans="1:10">
      <c r="A25" s="441" t="s">
        <v>432</v>
      </c>
      <c r="B25" s="442">
        <v>47391.723920000004</v>
      </c>
      <c r="C25" s="442">
        <v>53343.133870000005</v>
      </c>
      <c r="D25" s="442">
        <v>51118.116580000002</v>
      </c>
      <c r="E25" s="442">
        <v>55907.810990400001</v>
      </c>
      <c r="F25" s="442">
        <v>49142.08092</v>
      </c>
      <c r="G25" s="442">
        <v>54455.095000000001</v>
      </c>
      <c r="H25" s="442">
        <v>50321.770906582948</v>
      </c>
    </row>
    <row r="26" spans="1:10">
      <c r="A26" s="441" t="s">
        <v>433</v>
      </c>
      <c r="B26" s="442">
        <v>138811.77423000001</v>
      </c>
      <c r="C26" s="442">
        <v>157641.361</v>
      </c>
      <c r="D26" s="442">
        <v>148913.70376000003</v>
      </c>
      <c r="E26" s="442">
        <v>174688.177</v>
      </c>
      <c r="F26" s="442">
        <v>176562.85800000001</v>
      </c>
      <c r="G26" s="442">
        <v>167337.73080000002</v>
      </c>
      <c r="H26" s="442">
        <v>170370.67083407287</v>
      </c>
    </row>
    <row r="27" spans="1:10" ht="16.2">
      <c r="A27" s="441" t="s">
        <v>1221</v>
      </c>
      <c r="B27" s="442">
        <v>184033.99299999999</v>
      </c>
      <c r="C27" s="442">
        <v>205380.64212500001</v>
      </c>
      <c r="D27" s="442">
        <v>200867.43419</v>
      </c>
      <c r="E27" s="442">
        <v>234690.74196000001</v>
      </c>
      <c r="F27" s="442">
        <v>220788.01770999999</v>
      </c>
      <c r="G27" s="442">
        <v>212488.61199999999</v>
      </c>
      <c r="H27" s="442">
        <v>214111.80687446721</v>
      </c>
    </row>
    <row r="28" spans="1:10" ht="42.6">
      <c r="A28" s="443" t="s">
        <v>1222</v>
      </c>
      <c r="B28" s="444">
        <v>3.0695480674222582</v>
      </c>
      <c r="C28" s="444">
        <v>3.3021310184213628</v>
      </c>
      <c r="D28" s="444">
        <v>2.8662754825784718</v>
      </c>
      <c r="E28" s="444">
        <v>2.9113451586020327</v>
      </c>
      <c r="F28" s="444">
        <v>3.9923622471413358</v>
      </c>
      <c r="G28" s="444">
        <v>3.7061896989066971</v>
      </c>
      <c r="H28" s="444">
        <v>3.8949759027003301</v>
      </c>
    </row>
    <row r="29" spans="1:10">
      <c r="A29" s="5" t="s">
        <v>909</v>
      </c>
      <c r="B29" s="506"/>
      <c r="C29" s="506"/>
      <c r="D29" s="506"/>
      <c r="E29" s="506"/>
      <c r="F29" s="506"/>
      <c r="G29" s="445"/>
    </row>
    <row r="30" spans="1:10">
      <c r="A30" s="5" t="s">
        <v>910</v>
      </c>
      <c r="B30" s="506"/>
      <c r="C30" s="506"/>
      <c r="D30" s="506"/>
      <c r="E30" s="506"/>
      <c r="F30" s="506"/>
      <c r="G30" s="445"/>
    </row>
    <row r="31" spans="1:10">
      <c r="A31" s="842" t="s">
        <v>1224</v>
      </c>
      <c r="B31" s="805"/>
      <c r="C31" s="805"/>
      <c r="D31" s="805"/>
      <c r="E31" s="805"/>
      <c r="F31" s="805"/>
      <c r="G31" s="445"/>
    </row>
    <row r="32" spans="1:10">
      <c r="A32" s="5" t="s">
        <v>1223</v>
      </c>
      <c r="B32" s="506"/>
      <c r="C32" s="506"/>
      <c r="D32" s="506"/>
      <c r="E32" s="506"/>
      <c r="F32" s="506"/>
      <c r="G32" s="445"/>
    </row>
    <row r="33" spans="1:11">
      <c r="A33" s="453"/>
      <c r="B33" s="506"/>
      <c r="C33" s="506"/>
      <c r="D33" s="506"/>
      <c r="E33" s="506"/>
      <c r="F33" s="506"/>
      <c r="G33" s="445"/>
    </row>
    <row r="34" spans="1:11">
      <c r="A34" s="1" t="s">
        <v>911</v>
      </c>
    </row>
    <row r="35" spans="1:11" ht="14.55" customHeight="1">
      <c r="A35" s="884"/>
      <c r="B35" s="885"/>
      <c r="C35" s="868" t="s">
        <v>277</v>
      </c>
      <c r="D35" s="869"/>
      <c r="E35" s="870"/>
      <c r="F35" s="868" t="s">
        <v>434</v>
      </c>
      <c r="G35" s="869"/>
      <c r="H35" s="870"/>
      <c r="I35" s="871" t="s">
        <v>912</v>
      </c>
      <c r="J35" s="872"/>
      <c r="K35" s="873"/>
    </row>
    <row r="36" spans="1:11">
      <c r="A36" s="874"/>
      <c r="B36" s="876" t="s">
        <v>435</v>
      </c>
      <c r="C36" s="878" t="s">
        <v>278</v>
      </c>
      <c r="D36" s="879"/>
      <c r="E36" s="880"/>
      <c r="F36" s="878" t="s">
        <v>278</v>
      </c>
      <c r="G36" s="879"/>
      <c r="H36" s="880"/>
      <c r="I36" s="878" t="s">
        <v>278</v>
      </c>
      <c r="J36" s="879"/>
      <c r="K36" s="880"/>
    </row>
    <row r="37" spans="1:11" ht="15.6">
      <c r="A37" s="875"/>
      <c r="B37" s="877"/>
      <c r="C37" s="158" t="s">
        <v>913</v>
      </c>
      <c r="D37" s="158" t="s">
        <v>914</v>
      </c>
      <c r="E37" s="158" t="s">
        <v>9</v>
      </c>
      <c r="F37" s="158" t="s">
        <v>913</v>
      </c>
      <c r="G37" s="158" t="s">
        <v>914</v>
      </c>
      <c r="H37" s="158" t="s">
        <v>9</v>
      </c>
      <c r="I37" s="158" t="s">
        <v>913</v>
      </c>
      <c r="J37" s="158" t="s">
        <v>914</v>
      </c>
      <c r="K37" s="158" t="s">
        <v>9</v>
      </c>
    </row>
    <row r="38" spans="1:11" ht="15.6">
      <c r="A38" s="874" t="s">
        <v>915</v>
      </c>
      <c r="B38" s="156" t="s">
        <v>436</v>
      </c>
      <c r="C38" s="102">
        <v>83276.626870000007</v>
      </c>
      <c r="D38" s="102">
        <v>10233.859</v>
      </c>
      <c r="E38" s="102">
        <v>93510.485870000004</v>
      </c>
      <c r="F38" s="102">
        <v>12590.051869999999</v>
      </c>
      <c r="G38" s="102">
        <v>10233.859</v>
      </c>
      <c r="H38" s="102">
        <v>22823.91087</v>
      </c>
      <c r="I38" s="102">
        <v>1008.45587</v>
      </c>
      <c r="J38" s="102">
        <v>0</v>
      </c>
      <c r="K38" s="102">
        <v>1008.45587</v>
      </c>
    </row>
    <row r="39" spans="1:11" ht="15.6">
      <c r="A39" s="881"/>
      <c r="B39" s="156" t="s">
        <v>437</v>
      </c>
      <c r="C39" s="102">
        <v>20870.241030000001</v>
      </c>
      <c r="D39" s="102">
        <v>2871.6364199999998</v>
      </c>
      <c r="E39" s="102">
        <v>23741.87745</v>
      </c>
      <c r="F39" s="102">
        <v>20870.241030000001</v>
      </c>
      <c r="G39" s="102">
        <v>1517.97542</v>
      </c>
      <c r="H39" s="102">
        <v>22388.21645</v>
      </c>
      <c r="I39" s="102">
        <v>11512.95823</v>
      </c>
      <c r="J39" s="102">
        <v>59.159419999999997</v>
      </c>
      <c r="K39" s="102">
        <v>11572.11765</v>
      </c>
    </row>
    <row r="40" spans="1:11" ht="15.6">
      <c r="A40" s="881"/>
      <c r="B40" s="156" t="s">
        <v>438</v>
      </c>
      <c r="C40" s="102">
        <v>0</v>
      </c>
      <c r="D40" s="102">
        <v>5.7119999999999997</v>
      </c>
      <c r="E40" s="102">
        <v>5.7119999999999997</v>
      </c>
      <c r="F40" s="102">
        <v>0</v>
      </c>
      <c r="G40" s="102">
        <v>5.7119999999999997</v>
      </c>
      <c r="H40" s="102">
        <v>5.7119999999999997</v>
      </c>
      <c r="I40" s="102">
        <v>0</v>
      </c>
      <c r="J40" s="102">
        <v>0</v>
      </c>
      <c r="K40" s="102">
        <v>0</v>
      </c>
    </row>
    <row r="41" spans="1:11" ht="15.6">
      <c r="A41" s="881"/>
      <c r="B41" s="156" t="s">
        <v>439</v>
      </c>
      <c r="C41" s="102">
        <v>4.38</v>
      </c>
      <c r="D41" s="102">
        <v>0</v>
      </c>
      <c r="E41" s="102">
        <v>4.38</v>
      </c>
      <c r="F41" s="102">
        <v>4.38</v>
      </c>
      <c r="G41" s="102">
        <v>0</v>
      </c>
      <c r="H41" s="102">
        <v>4.38</v>
      </c>
      <c r="I41" s="102">
        <v>0</v>
      </c>
      <c r="J41" s="102">
        <v>0</v>
      </c>
      <c r="K41" s="102">
        <v>0</v>
      </c>
    </row>
    <row r="42" spans="1:11">
      <c r="A42" s="875"/>
      <c r="B42" s="56" t="s">
        <v>9</v>
      </c>
      <c r="C42" s="103">
        <v>104151.24790000002</v>
      </c>
      <c r="D42" s="103">
        <v>13111.207419999999</v>
      </c>
      <c r="E42" s="103">
        <v>117262.45532000001</v>
      </c>
      <c r="F42" s="103">
        <v>33464.672899999998</v>
      </c>
      <c r="G42" s="103">
        <v>11757.546420000001</v>
      </c>
      <c r="H42" s="103">
        <v>45222.219319999997</v>
      </c>
      <c r="I42" s="103">
        <v>12521.4141</v>
      </c>
      <c r="J42" s="103">
        <v>59.159419999999997</v>
      </c>
      <c r="K42" s="103">
        <v>12580.57352</v>
      </c>
    </row>
    <row r="43" spans="1:11" ht="15.6">
      <c r="A43" s="874" t="s">
        <v>795</v>
      </c>
      <c r="B43" s="156" t="s">
        <v>436</v>
      </c>
      <c r="C43" s="102">
        <v>138454.05568000002</v>
      </c>
      <c r="D43" s="102">
        <v>18575.707999999999</v>
      </c>
      <c r="E43" s="102">
        <v>157029.76368000003</v>
      </c>
      <c r="F43" s="102">
        <v>138454.05568000002</v>
      </c>
      <c r="G43" s="102">
        <v>18575.707999999999</v>
      </c>
      <c r="H43" s="102">
        <v>157029.76368000003</v>
      </c>
      <c r="I43" s="102">
        <v>62.462000000000117</v>
      </c>
      <c r="J43" s="102">
        <v>0</v>
      </c>
      <c r="K43" s="102">
        <v>62.462000000000117</v>
      </c>
    </row>
    <row r="44" spans="1:11" ht="15.6">
      <c r="A44" s="881"/>
      <c r="B44" s="156" t="s">
        <v>437</v>
      </c>
      <c r="C44" s="102">
        <v>6625.8503799999989</v>
      </c>
      <c r="D44" s="102">
        <v>1299.3855800000001</v>
      </c>
      <c r="E44" s="102">
        <v>7925.2359599999991</v>
      </c>
      <c r="F44" s="102">
        <v>6625.8503799999989</v>
      </c>
      <c r="G44" s="102">
        <v>1299.3855800000001</v>
      </c>
      <c r="H44" s="102">
        <v>7925.2359599999991</v>
      </c>
      <c r="I44" s="102">
        <v>1062.6211799999996</v>
      </c>
      <c r="J44" s="102">
        <v>-4.1999999999825375E-4</v>
      </c>
      <c r="K44" s="102">
        <v>1062.6207599999996</v>
      </c>
    </row>
    <row r="45" spans="1:11" ht="15.6">
      <c r="A45" s="881"/>
      <c r="B45" s="156" t="s">
        <v>438</v>
      </c>
      <c r="C45" s="102">
        <v>0</v>
      </c>
      <c r="D45" s="102">
        <v>22.492000000000001</v>
      </c>
      <c r="E45" s="102">
        <v>22.492000000000001</v>
      </c>
      <c r="F45" s="102">
        <v>0</v>
      </c>
      <c r="G45" s="102">
        <v>22.492000000000001</v>
      </c>
      <c r="H45" s="102">
        <v>22.492000000000001</v>
      </c>
      <c r="I45" s="102">
        <v>0</v>
      </c>
      <c r="J45" s="102">
        <v>0</v>
      </c>
      <c r="K45" s="102">
        <v>0</v>
      </c>
    </row>
    <row r="46" spans="1:11" ht="15.6">
      <c r="A46" s="881"/>
      <c r="B46" s="156" t="s">
        <v>439</v>
      </c>
      <c r="C46" s="102">
        <v>0</v>
      </c>
      <c r="D46" s="102">
        <v>0</v>
      </c>
      <c r="E46" s="102">
        <v>0</v>
      </c>
      <c r="F46" s="102">
        <v>0</v>
      </c>
      <c r="G46" s="102">
        <v>0</v>
      </c>
      <c r="H46" s="102">
        <v>0</v>
      </c>
      <c r="I46" s="102">
        <v>0</v>
      </c>
      <c r="J46" s="102">
        <v>0</v>
      </c>
      <c r="K46" s="102">
        <v>0</v>
      </c>
    </row>
    <row r="47" spans="1:11">
      <c r="A47" s="875"/>
      <c r="B47" s="56" t="s">
        <v>9</v>
      </c>
      <c r="C47" s="103">
        <v>145079.90606000001</v>
      </c>
      <c r="D47" s="103">
        <v>19897.585579999999</v>
      </c>
      <c r="E47" s="103">
        <v>164977.49164000002</v>
      </c>
      <c r="F47" s="103">
        <v>145079.90606000001</v>
      </c>
      <c r="G47" s="103">
        <v>19897.585579999999</v>
      </c>
      <c r="H47" s="103">
        <v>164977.49164000002</v>
      </c>
      <c r="I47" s="103">
        <v>1125.0831799999999</v>
      </c>
      <c r="J47" s="103">
        <v>-4.1999999999825375E-4</v>
      </c>
      <c r="K47" s="103">
        <v>1125.0827599999998</v>
      </c>
    </row>
    <row r="48" spans="1:11" ht="15.6">
      <c r="A48" s="874" t="s">
        <v>431</v>
      </c>
      <c r="B48" s="156" t="s">
        <v>436</v>
      </c>
      <c r="C48" s="102">
        <v>148534.69399999999</v>
      </c>
      <c r="D48" s="102">
        <v>56566.571000000004</v>
      </c>
      <c r="E48" s="102">
        <v>205101.26499999998</v>
      </c>
      <c r="F48" s="102">
        <v>84235.347999999998</v>
      </c>
      <c r="G48" s="102">
        <v>56566.571000000004</v>
      </c>
      <c r="H48" s="102">
        <v>140801.91899999999</v>
      </c>
      <c r="I48" s="102">
        <v>0</v>
      </c>
      <c r="J48" s="102">
        <v>0</v>
      </c>
      <c r="K48" s="102">
        <v>0</v>
      </c>
    </row>
    <row r="49" spans="1:11" ht="15.6">
      <c r="A49" s="881"/>
      <c r="B49" s="156" t="s">
        <v>437</v>
      </c>
      <c r="C49" s="102">
        <v>2858.75</v>
      </c>
      <c r="D49" s="102">
        <v>8850.5859999999993</v>
      </c>
      <c r="E49" s="102">
        <v>11709.335999999999</v>
      </c>
      <c r="F49" s="102">
        <v>2858.75</v>
      </c>
      <c r="G49" s="102">
        <v>8850.5859999999993</v>
      </c>
      <c r="H49" s="102">
        <v>11709.335999999999</v>
      </c>
      <c r="I49" s="102">
        <v>1088.57</v>
      </c>
      <c r="J49" s="102">
        <v>0</v>
      </c>
      <c r="K49" s="102">
        <v>1088.57</v>
      </c>
    </row>
    <row r="50" spans="1:11" ht="15.6">
      <c r="A50" s="881"/>
      <c r="B50" s="156" t="s">
        <v>438</v>
      </c>
      <c r="C50" s="102">
        <v>103.66800000000001</v>
      </c>
      <c r="D50" s="102">
        <v>22.77</v>
      </c>
      <c r="E50" s="102">
        <v>126.438</v>
      </c>
      <c r="F50" s="102">
        <v>103.66800000000001</v>
      </c>
      <c r="G50" s="102">
        <v>22.77</v>
      </c>
      <c r="H50" s="102">
        <v>126.438</v>
      </c>
      <c r="I50" s="102">
        <v>0</v>
      </c>
      <c r="J50" s="102">
        <v>0</v>
      </c>
      <c r="K50" s="102">
        <v>0</v>
      </c>
    </row>
    <row r="51" spans="1:11" ht="15.6">
      <c r="A51" s="881"/>
      <c r="B51" s="156" t="s">
        <v>439</v>
      </c>
      <c r="C51" s="102">
        <v>1606.7919999999999</v>
      </c>
      <c r="D51" s="102">
        <v>459.16300000000001</v>
      </c>
      <c r="E51" s="102">
        <v>2065.9549999999999</v>
      </c>
      <c r="F51" s="102">
        <v>1062.6210000000001</v>
      </c>
      <c r="G51" s="102">
        <v>0</v>
      </c>
      <c r="H51" s="102">
        <v>1062.6210000000001</v>
      </c>
      <c r="I51" s="102">
        <v>1062.6210000000001</v>
      </c>
      <c r="J51" s="102">
        <v>0</v>
      </c>
      <c r="K51" s="102">
        <v>1062.6210000000001</v>
      </c>
    </row>
    <row r="52" spans="1:11">
      <c r="A52" s="875"/>
      <c r="B52" s="56" t="s">
        <v>9</v>
      </c>
      <c r="C52" s="103">
        <v>153103.90399999998</v>
      </c>
      <c r="D52" s="103">
        <v>65899.09</v>
      </c>
      <c r="E52" s="103">
        <v>219002.99399999998</v>
      </c>
      <c r="F52" s="103">
        <v>88260.387000000002</v>
      </c>
      <c r="G52" s="103">
        <v>65439.927000000003</v>
      </c>
      <c r="H52" s="103">
        <v>153700.31400000001</v>
      </c>
      <c r="I52" s="103">
        <v>2151.1909999999998</v>
      </c>
      <c r="J52" s="103">
        <v>0</v>
      </c>
      <c r="K52" s="103">
        <v>2151.1909999999998</v>
      </c>
    </row>
    <row r="53" spans="1:11">
      <c r="A53" s="874" t="s">
        <v>432</v>
      </c>
      <c r="B53" s="156" t="s">
        <v>279</v>
      </c>
      <c r="C53" s="102">
        <v>14873.642310000001</v>
      </c>
      <c r="D53" s="102">
        <v>10958.790999999999</v>
      </c>
      <c r="E53" s="102">
        <v>25832.43331</v>
      </c>
      <c r="F53" s="102">
        <v>8136.0853100000004</v>
      </c>
      <c r="G53" s="102">
        <v>10958.790999999999</v>
      </c>
      <c r="H53" s="102">
        <v>19094.87631</v>
      </c>
      <c r="I53" s="102">
        <v>2959.4079999999999</v>
      </c>
      <c r="J53" s="102">
        <v>1083.3610000000001</v>
      </c>
      <c r="K53" s="102">
        <v>4042.7690000000002</v>
      </c>
    </row>
    <row r="54" spans="1:11">
      <c r="A54" s="881"/>
      <c r="B54" s="156" t="s">
        <v>280</v>
      </c>
      <c r="C54" s="102">
        <v>8863.6726099999996</v>
      </c>
      <c r="D54" s="102">
        <v>19433.174999999999</v>
      </c>
      <c r="E54" s="102">
        <v>28296.847609999997</v>
      </c>
      <c r="F54" s="102">
        <v>8863.6726099999996</v>
      </c>
      <c r="G54" s="102">
        <v>19433.174999999999</v>
      </c>
      <c r="H54" s="102">
        <v>28296.847609999997</v>
      </c>
      <c r="I54" s="102">
        <v>7088.6030000000001</v>
      </c>
      <c r="J54" s="102">
        <v>17.631</v>
      </c>
      <c r="K54" s="102">
        <v>7106.2340000000004</v>
      </c>
    </row>
    <row r="55" spans="1:11">
      <c r="A55" s="875"/>
      <c r="B55" s="56" t="s">
        <v>9</v>
      </c>
      <c r="C55" s="103">
        <v>23737.314920000001</v>
      </c>
      <c r="D55" s="103">
        <v>30391.966</v>
      </c>
      <c r="E55" s="103">
        <v>54129.280919999997</v>
      </c>
      <c r="F55" s="103">
        <v>16999.75792</v>
      </c>
      <c r="G55" s="103">
        <v>30391.966</v>
      </c>
      <c r="H55" s="103">
        <v>47391.723919999997</v>
      </c>
      <c r="I55" s="103">
        <v>10048.011</v>
      </c>
      <c r="J55" s="103">
        <v>1100.9920000000002</v>
      </c>
      <c r="K55" s="103">
        <v>11149.003000000001</v>
      </c>
    </row>
    <row r="56" spans="1:11">
      <c r="A56" s="882" t="s">
        <v>281</v>
      </c>
      <c r="B56" s="883"/>
      <c r="C56" s="102"/>
      <c r="D56" s="102"/>
      <c r="E56" s="102">
        <v>9107.6720400000213</v>
      </c>
      <c r="F56" s="102"/>
      <c r="G56" s="102"/>
      <c r="H56" s="102">
        <v>9107.6730399999924</v>
      </c>
      <c r="I56" s="102"/>
      <c r="J56" s="102"/>
      <c r="K56" s="102">
        <v>405.46228000000121</v>
      </c>
    </row>
    <row r="57" spans="1:11">
      <c r="A57" s="843" t="s">
        <v>1237</v>
      </c>
      <c r="K57" s="250"/>
    </row>
    <row r="58" spans="1:11">
      <c r="A58" s="453" t="s">
        <v>916</v>
      </c>
    </row>
    <row r="59" spans="1:11">
      <c r="A59" s="453" t="s">
        <v>917</v>
      </c>
      <c r="B59" s="452"/>
      <c r="C59" s="452"/>
      <c r="D59" s="452"/>
      <c r="E59" s="337"/>
      <c r="F59" s="452"/>
      <c r="G59" s="452"/>
      <c r="H59" s="337"/>
    </row>
    <row r="60" spans="1:11">
      <c r="A60" s="80" t="s">
        <v>918</v>
      </c>
    </row>
    <row r="61" spans="1:11">
      <c r="A61" s="80" t="s">
        <v>919</v>
      </c>
    </row>
    <row r="62" spans="1:11">
      <c r="A62" s="80" t="s">
        <v>920</v>
      </c>
    </row>
    <row r="63" spans="1:11">
      <c r="A63" s="80" t="s">
        <v>921</v>
      </c>
    </row>
    <row r="64" spans="1:11">
      <c r="A64" s="80" t="s">
        <v>922</v>
      </c>
    </row>
    <row r="66" spans="1:12" s="818" customFormat="1" ht="13.8">
      <c r="A66" s="798" t="s">
        <v>1179</v>
      </c>
    </row>
    <row r="67" spans="1:12" s="818" customFormat="1" ht="15" customHeight="1">
      <c r="A67" s="830"/>
      <c r="B67" s="886" t="s">
        <v>1230</v>
      </c>
      <c r="C67" s="893" t="s">
        <v>30</v>
      </c>
      <c r="D67" s="893"/>
      <c r="E67" s="893"/>
      <c r="F67" s="893"/>
      <c r="G67" s="895" t="s">
        <v>1165</v>
      </c>
      <c r="H67" s="895"/>
      <c r="I67" s="895"/>
      <c r="J67" s="821" t="s">
        <v>1166</v>
      </c>
      <c r="K67" s="821" t="s">
        <v>1167</v>
      </c>
    </row>
    <row r="68" spans="1:12" s="818" customFormat="1" ht="15.6">
      <c r="A68" s="831"/>
      <c r="B68" s="886"/>
      <c r="C68" s="894"/>
      <c r="D68" s="894"/>
      <c r="E68" s="894"/>
      <c r="F68" s="894"/>
      <c r="G68" s="896"/>
      <c r="H68" s="896"/>
      <c r="I68" s="897" t="s">
        <v>1225</v>
      </c>
      <c r="J68" s="898"/>
      <c r="K68" s="821"/>
    </row>
    <row r="69" spans="1:12" s="818" customFormat="1" ht="39.6">
      <c r="A69" s="832"/>
      <c r="B69" s="886"/>
      <c r="C69" s="834" t="s">
        <v>1168</v>
      </c>
      <c r="D69" s="835" t="s">
        <v>1169</v>
      </c>
      <c r="E69" s="835" t="s">
        <v>1170</v>
      </c>
      <c r="F69" s="835" t="s">
        <v>1171</v>
      </c>
      <c r="G69" s="835" t="s">
        <v>1172</v>
      </c>
      <c r="H69" s="835" t="s">
        <v>1173</v>
      </c>
      <c r="I69" s="835" t="s">
        <v>1174</v>
      </c>
      <c r="J69" s="835" t="s">
        <v>1175</v>
      </c>
      <c r="K69" s="835" t="s">
        <v>1176</v>
      </c>
      <c r="L69" s="836"/>
    </row>
    <row r="70" spans="1:12" s="818" customFormat="1" ht="13.8" hidden="1">
      <c r="A70" s="799"/>
      <c r="B70" s="809">
        <v>2021</v>
      </c>
      <c r="C70" s="809"/>
      <c r="D70" s="809">
        <v>2020</v>
      </c>
      <c r="E70" s="809">
        <v>2019</v>
      </c>
      <c r="F70" s="809">
        <v>2018</v>
      </c>
      <c r="G70" s="809">
        <v>2017</v>
      </c>
      <c r="H70" s="809">
        <v>2016</v>
      </c>
      <c r="I70" s="837">
        <v>2015</v>
      </c>
      <c r="J70" s="838"/>
      <c r="K70" s="838"/>
      <c r="L70" s="836"/>
    </row>
    <row r="71" spans="1:12" s="818" customFormat="1" ht="13.8" hidden="1">
      <c r="A71" s="812"/>
      <c r="B71" s="813"/>
      <c r="C71" s="813"/>
      <c r="D71" s="839"/>
      <c r="E71" s="839"/>
      <c r="F71" s="839"/>
      <c r="G71" s="839"/>
      <c r="H71" s="840"/>
      <c r="I71" s="838"/>
      <c r="J71" s="838"/>
      <c r="K71" s="838"/>
      <c r="L71" s="836"/>
    </row>
    <row r="72" spans="1:12" s="818" customFormat="1" ht="15.6">
      <c r="A72" s="800" t="s">
        <v>1229</v>
      </c>
      <c r="B72" s="801">
        <v>117262.45476999998</v>
      </c>
      <c r="C72" s="801">
        <v>3663.9810200000002</v>
      </c>
      <c r="D72" s="841">
        <v>5185.50378</v>
      </c>
      <c r="E72" s="841">
        <v>738.99400000000003</v>
      </c>
      <c r="F72" s="841">
        <v>2216.21</v>
      </c>
      <c r="G72" s="841">
        <v>15531.261</v>
      </c>
      <c r="H72" s="841">
        <v>5305.6959999999999</v>
      </c>
      <c r="I72" s="841">
        <v>10596.532999999999</v>
      </c>
      <c r="J72" s="841">
        <v>1984.04052</v>
      </c>
      <c r="K72" s="841">
        <v>72040.236000000004</v>
      </c>
      <c r="L72" s="836"/>
    </row>
    <row r="73" spans="1:12" s="818" customFormat="1" ht="15.6">
      <c r="A73" s="800" t="s">
        <v>1228</v>
      </c>
      <c r="B73" s="801">
        <v>164977.49219000005</v>
      </c>
      <c r="C73" s="801">
        <v>41063.762459999998</v>
      </c>
      <c r="D73" s="801">
        <v>60751.510219999996</v>
      </c>
      <c r="E73" s="801">
        <v>32918.307999999997</v>
      </c>
      <c r="F73" s="801">
        <v>8081.3289999999997</v>
      </c>
      <c r="G73" s="801">
        <v>10157.433999999999</v>
      </c>
      <c r="H73" s="801">
        <v>10880.066000000001</v>
      </c>
      <c r="I73" s="801">
        <v>1125.0834100000002</v>
      </c>
      <c r="J73" s="801">
        <v>-8.999999994412064E-4</v>
      </c>
      <c r="K73" s="801">
        <v>0</v>
      </c>
    </row>
    <row r="74" spans="1:12" s="818" customFormat="1" ht="13.8">
      <c r="A74" s="800" t="s">
        <v>431</v>
      </c>
      <c r="B74" s="801">
        <v>219002.99399999995</v>
      </c>
      <c r="C74" s="801">
        <v>39005.877</v>
      </c>
      <c r="D74" s="801">
        <v>55888.428999999996</v>
      </c>
      <c r="E74" s="801">
        <v>33292.182000000001</v>
      </c>
      <c r="F74" s="801">
        <v>6936.9309999999996</v>
      </c>
      <c r="G74" s="801">
        <v>1481.51</v>
      </c>
      <c r="H74" s="801">
        <v>14944.194</v>
      </c>
      <c r="I74" s="801">
        <v>1847.077</v>
      </c>
      <c r="J74" s="801">
        <v>304.11399999999998</v>
      </c>
      <c r="K74" s="801">
        <v>65302.68</v>
      </c>
    </row>
    <row r="75" spans="1:12" s="818" customFormat="1" ht="13.8">
      <c r="A75" s="800" t="s">
        <v>432</v>
      </c>
      <c r="B75" s="801">
        <v>54129.280920000005</v>
      </c>
      <c r="C75" s="801">
        <v>2263.6926200000003</v>
      </c>
      <c r="D75" s="801">
        <v>2954.0422999999996</v>
      </c>
      <c r="E75" s="801">
        <v>1426.98</v>
      </c>
      <c r="F75" s="801">
        <v>1468.066</v>
      </c>
      <c r="G75" s="801">
        <v>26438.806</v>
      </c>
      <c r="H75" s="801">
        <v>1691.134</v>
      </c>
      <c r="I75" s="801">
        <v>9391</v>
      </c>
      <c r="J75" s="801">
        <v>1758.0029999999999</v>
      </c>
      <c r="K75" s="801">
        <v>6737.5569999999998</v>
      </c>
    </row>
    <row r="76" spans="1:12" s="818" customFormat="1" ht="13.8">
      <c r="A76" s="800" t="s">
        <v>433</v>
      </c>
      <c r="B76" s="801">
        <v>138811.77423000001</v>
      </c>
      <c r="C76" s="801">
        <v>0</v>
      </c>
      <c r="D76" s="801">
        <v>19909.484</v>
      </c>
      <c r="E76" s="801">
        <v>518.71799999999996</v>
      </c>
      <c r="F76" s="801">
        <v>3399.2820000000002</v>
      </c>
      <c r="G76" s="801">
        <v>59763.485999999997</v>
      </c>
      <c r="H76" s="801">
        <v>7031.9570000000003</v>
      </c>
      <c r="I76" s="801">
        <v>28504.702000000001</v>
      </c>
      <c r="J76" s="801">
        <v>19684.145230000002</v>
      </c>
      <c r="K76" s="801">
        <v>0</v>
      </c>
    </row>
    <row r="77" spans="1:12" s="818" customFormat="1" ht="15.6">
      <c r="A77" s="800" t="s">
        <v>1227</v>
      </c>
      <c r="B77" s="801">
        <v>256074.22899999999</v>
      </c>
      <c r="C77" s="801">
        <v>3663.9812200000001</v>
      </c>
      <c r="D77" s="801">
        <v>25094.987779999999</v>
      </c>
      <c r="E77" s="801">
        <v>1257.712</v>
      </c>
      <c r="F77" s="801">
        <v>5615.4920000000002</v>
      </c>
      <c r="G77" s="801">
        <v>75294.747000000003</v>
      </c>
      <c r="H77" s="801">
        <v>12337.652</v>
      </c>
      <c r="I77" s="801">
        <v>39101.235000000001</v>
      </c>
      <c r="J77" s="801">
        <v>21668.186000000002</v>
      </c>
      <c r="K77" s="801">
        <v>72040.236000000004</v>
      </c>
    </row>
    <row r="78" spans="1:12" s="818" customFormat="1" ht="39.6">
      <c r="A78" s="802" t="s">
        <v>1177</v>
      </c>
      <c r="B78" s="803">
        <v>3.0695480300899129</v>
      </c>
      <c r="C78" s="803">
        <v>0</v>
      </c>
      <c r="D78" s="803">
        <v>3.8394502915587498</v>
      </c>
      <c r="E78" s="803">
        <v>0.70192450818274565</v>
      </c>
      <c r="F78" s="803">
        <v>1.5338266680504105</v>
      </c>
      <c r="G78" s="803">
        <v>3.8479480835458237</v>
      </c>
      <c r="H78" s="803">
        <v>1.3253599527752815</v>
      </c>
      <c r="I78" s="803">
        <v>2.6900026640789023</v>
      </c>
      <c r="J78" s="803">
        <v>9.9212415429902627</v>
      </c>
      <c r="K78" s="803">
        <v>0</v>
      </c>
    </row>
    <row r="79" spans="1:12" s="818" customFormat="1" ht="15.6">
      <c r="A79" s="802" t="s">
        <v>1226</v>
      </c>
      <c r="B79" s="803">
        <v>1.6172013396191487</v>
      </c>
      <c r="C79" s="803">
        <v>0.33914899269270871</v>
      </c>
      <c r="D79" s="803">
        <v>1.9552485714679737</v>
      </c>
      <c r="E79" s="803">
        <v>0.23827916230053048</v>
      </c>
      <c r="F79" s="803">
        <v>0.69652744201715533</v>
      </c>
      <c r="G79" s="803">
        <v>1.8120440604343693</v>
      </c>
      <c r="H79" s="803">
        <v>2.8490376202267518</v>
      </c>
      <c r="I79" s="803">
        <v>2.2295361125832494</v>
      </c>
      <c r="J79" s="803" t="s">
        <v>445</v>
      </c>
      <c r="K79" s="803" t="s">
        <v>445</v>
      </c>
    </row>
    <row r="80" spans="1:12" s="818" customFormat="1" ht="15.6">
      <c r="A80" s="802" t="s">
        <v>1231</v>
      </c>
      <c r="B80" s="803">
        <v>0.43066235416211907</v>
      </c>
      <c r="C80" s="803">
        <v>0.33914897418011419</v>
      </c>
      <c r="D80" s="803">
        <v>0.40402286492712441</v>
      </c>
      <c r="E80" s="803">
        <v>0.14000571773595086</v>
      </c>
      <c r="F80" s="803">
        <v>0.27489151124653721</v>
      </c>
      <c r="G80" s="803">
        <v>0.37377546731255984</v>
      </c>
      <c r="H80" s="803">
        <v>1.225202940193693</v>
      </c>
      <c r="I80" s="803">
        <v>0.60420989239035849</v>
      </c>
      <c r="J80" s="803" t="s">
        <v>445</v>
      </c>
      <c r="K80" s="803" t="s">
        <v>445</v>
      </c>
    </row>
    <row r="81" spans="1:21" s="818" customFormat="1" ht="13.8">
      <c r="A81" s="804" t="s">
        <v>909</v>
      </c>
      <c r="B81" s="805"/>
      <c r="C81" s="805"/>
      <c r="D81" s="805"/>
      <c r="E81" s="805"/>
      <c r="F81" s="805"/>
      <c r="G81" s="805"/>
      <c r="H81" s="805"/>
      <c r="I81" s="805"/>
    </row>
    <row r="82" spans="1:21" s="818" customFormat="1" ht="13.8">
      <c r="A82" s="804" t="s">
        <v>1178</v>
      </c>
      <c r="B82" s="805"/>
      <c r="C82" s="805"/>
      <c r="D82" s="805"/>
      <c r="E82" s="805"/>
      <c r="F82" s="805"/>
      <c r="G82" s="805"/>
      <c r="H82" s="819"/>
    </row>
    <row r="83" spans="1:21" s="718" customFormat="1" ht="13.8">
      <c r="A83" s="843" t="s">
        <v>1224</v>
      </c>
      <c r="B83" s="844"/>
      <c r="C83" s="844"/>
      <c r="D83" s="844"/>
      <c r="E83" s="844"/>
      <c r="F83" s="844"/>
      <c r="G83" s="844"/>
      <c r="H83" s="845"/>
    </row>
    <row r="84" spans="1:21" s="718" customFormat="1" ht="13.8">
      <c r="A84" s="843" t="s">
        <v>1232</v>
      </c>
      <c r="B84" s="844"/>
      <c r="C84" s="844"/>
      <c r="D84" s="844"/>
      <c r="E84" s="844"/>
      <c r="F84" s="844"/>
      <c r="G84" s="844"/>
      <c r="H84" s="845"/>
    </row>
    <row r="85" spans="1:21" s="818" customFormat="1" ht="12" customHeight="1">
      <c r="A85" s="843" t="s">
        <v>1236</v>
      </c>
      <c r="B85" s="805"/>
      <c r="C85" s="805"/>
      <c r="D85" s="805"/>
      <c r="E85" s="805"/>
      <c r="F85" s="805"/>
      <c r="G85" s="805"/>
      <c r="H85" s="819"/>
    </row>
    <row r="86" spans="1:21" s="718" customFormat="1" ht="13.8">
      <c r="A86" s="843" t="s">
        <v>1233</v>
      </c>
      <c r="B86" s="844"/>
      <c r="C86" s="844"/>
      <c r="D86" s="844"/>
      <c r="E86" s="844"/>
      <c r="F86" s="844"/>
      <c r="G86" s="844"/>
      <c r="H86" s="845"/>
    </row>
    <row r="87" spans="1:21" s="718" customFormat="1" ht="13.8">
      <c r="A87" s="843" t="s">
        <v>1234</v>
      </c>
      <c r="B87" s="844"/>
      <c r="C87" s="844"/>
      <c r="D87" s="844"/>
      <c r="E87" s="844"/>
      <c r="F87" s="844"/>
      <c r="G87" s="844"/>
      <c r="H87" s="845"/>
    </row>
    <row r="88" spans="1:21" s="818" customFormat="1" ht="13.8">
      <c r="A88" s="804"/>
      <c r="B88" s="805"/>
      <c r="C88" s="805"/>
      <c r="D88" s="805"/>
      <c r="E88" s="805"/>
      <c r="F88" s="805"/>
      <c r="G88" s="805"/>
      <c r="H88" s="819"/>
    </row>
    <row r="89" spans="1:21" s="818" customFormat="1" ht="15.6">
      <c r="A89" s="798" t="s">
        <v>1218</v>
      </c>
    </row>
    <row r="90" spans="1:21" s="818" customFormat="1" ht="13.8">
      <c r="A90" s="830"/>
      <c r="B90" s="899" t="s">
        <v>84</v>
      </c>
      <c r="C90" s="893"/>
      <c r="D90" s="899" t="s">
        <v>30</v>
      </c>
      <c r="E90" s="893"/>
      <c r="F90" s="893"/>
      <c r="G90" s="893"/>
      <c r="H90" s="893"/>
      <c r="I90" s="893"/>
      <c r="J90" s="893"/>
      <c r="K90" s="904"/>
      <c r="L90" s="898" t="s">
        <v>1165</v>
      </c>
      <c r="M90" s="895"/>
      <c r="N90" s="895"/>
      <c r="O90" s="895"/>
      <c r="P90" s="895"/>
      <c r="Q90" s="895"/>
      <c r="R90" s="895" t="s">
        <v>1166</v>
      </c>
      <c r="S90" s="895"/>
      <c r="T90" s="895" t="s">
        <v>1167</v>
      </c>
      <c r="U90" s="895"/>
    </row>
    <row r="91" spans="1:21" s="818" customFormat="1" ht="15.6">
      <c r="A91" s="831"/>
      <c r="B91" s="902"/>
      <c r="C91" s="903"/>
      <c r="D91" s="900"/>
      <c r="E91" s="894"/>
      <c r="F91" s="894"/>
      <c r="G91" s="894"/>
      <c r="H91" s="894"/>
      <c r="I91" s="894"/>
      <c r="J91" s="894"/>
      <c r="K91" s="905"/>
      <c r="L91" s="826"/>
      <c r="M91" s="826"/>
      <c r="N91" s="826"/>
      <c r="O91" s="827"/>
      <c r="P91" s="895" t="s">
        <v>1208</v>
      </c>
      <c r="Q91" s="895"/>
      <c r="R91" s="895"/>
      <c r="S91" s="895"/>
      <c r="T91" s="825"/>
      <c r="U91" s="827"/>
    </row>
    <row r="92" spans="1:21" s="818" customFormat="1" ht="13.8">
      <c r="A92" s="831"/>
      <c r="B92" s="900"/>
      <c r="C92" s="894"/>
      <c r="D92" s="895" t="s">
        <v>1181</v>
      </c>
      <c r="E92" s="895"/>
      <c r="F92" s="895" t="s">
        <v>1182</v>
      </c>
      <c r="G92" s="895"/>
      <c r="H92" s="895" t="s">
        <v>1183</v>
      </c>
      <c r="I92" s="895"/>
      <c r="J92" s="895" t="s">
        <v>1184</v>
      </c>
      <c r="K92" s="895"/>
      <c r="L92" s="895" t="s">
        <v>1185</v>
      </c>
      <c r="M92" s="895"/>
      <c r="N92" s="895" t="s">
        <v>1186</v>
      </c>
      <c r="O92" s="895"/>
      <c r="P92" s="895" t="s">
        <v>1187</v>
      </c>
      <c r="Q92" s="895"/>
      <c r="R92" s="895" t="s">
        <v>202</v>
      </c>
      <c r="S92" s="895"/>
      <c r="T92" s="895" t="s">
        <v>93</v>
      </c>
      <c r="U92" s="895"/>
    </row>
    <row r="93" spans="1:21" s="818" customFormat="1" ht="15.6">
      <c r="A93" s="832"/>
      <c r="B93" s="821" t="s">
        <v>1209</v>
      </c>
      <c r="C93" s="821" t="s">
        <v>1210</v>
      </c>
      <c r="D93" s="821" t="s">
        <v>1209</v>
      </c>
      <c r="E93" s="821" t="s">
        <v>1210</v>
      </c>
      <c r="F93" s="821" t="s">
        <v>1209</v>
      </c>
      <c r="G93" s="821" t="s">
        <v>1210</v>
      </c>
      <c r="H93" s="821" t="s">
        <v>1209</v>
      </c>
      <c r="I93" s="821" t="s">
        <v>1210</v>
      </c>
      <c r="J93" s="821" t="s">
        <v>1209</v>
      </c>
      <c r="K93" s="821" t="s">
        <v>1210</v>
      </c>
      <c r="L93" s="821" t="s">
        <v>1209</v>
      </c>
      <c r="M93" s="821" t="s">
        <v>1210</v>
      </c>
      <c r="N93" s="821" t="s">
        <v>1209</v>
      </c>
      <c r="O93" s="821" t="s">
        <v>1210</v>
      </c>
      <c r="P93" s="821" t="s">
        <v>1209</v>
      </c>
      <c r="Q93" s="821" t="s">
        <v>1210</v>
      </c>
      <c r="R93" s="821" t="s">
        <v>1209</v>
      </c>
      <c r="S93" s="821" t="s">
        <v>1210</v>
      </c>
      <c r="T93" s="821" t="s">
        <v>1209</v>
      </c>
      <c r="U93" s="821" t="s">
        <v>1210</v>
      </c>
    </row>
    <row r="94" spans="1:21" s="818" customFormat="1" ht="13.8" hidden="1">
      <c r="A94" s="799"/>
      <c r="B94" s="809">
        <v>2021</v>
      </c>
      <c r="C94" s="809"/>
      <c r="E94" s="809">
        <v>2020</v>
      </c>
      <c r="G94" s="809">
        <v>2019</v>
      </c>
      <c r="I94" s="809">
        <v>2018</v>
      </c>
      <c r="K94" s="809">
        <v>2017</v>
      </c>
      <c r="M94" s="810">
        <v>2016</v>
      </c>
      <c r="O94" s="811">
        <v>2015</v>
      </c>
    </row>
    <row r="95" spans="1:21" s="818" customFormat="1" ht="13.8" hidden="1">
      <c r="A95" s="812"/>
      <c r="B95" s="816"/>
      <c r="C95" s="816"/>
      <c r="E95" s="816"/>
      <c r="G95" s="816"/>
      <c r="I95" s="816"/>
      <c r="K95" s="816"/>
      <c r="M95" s="817"/>
    </row>
    <row r="96" spans="1:21" s="818" customFormat="1" ht="15.6">
      <c r="A96" s="800" t="s">
        <v>1214</v>
      </c>
      <c r="B96" s="801">
        <v>83276.626869999993</v>
      </c>
      <c r="C96" s="801">
        <v>10233.859</v>
      </c>
      <c r="D96" s="801">
        <v>3643.7469999999998</v>
      </c>
      <c r="E96" s="801">
        <v>0</v>
      </c>
      <c r="F96" s="801">
        <v>0</v>
      </c>
      <c r="G96" s="801">
        <v>3661.79</v>
      </c>
      <c r="H96" s="801">
        <v>13.695</v>
      </c>
      <c r="I96" s="801">
        <v>0</v>
      </c>
      <c r="J96" s="801">
        <v>244.03700000000001</v>
      </c>
      <c r="K96" s="801">
        <v>1020.144</v>
      </c>
      <c r="L96" s="801">
        <v>7266.3710000000001</v>
      </c>
      <c r="M96" s="801">
        <v>665.68700000000001</v>
      </c>
      <c r="N96" s="801">
        <v>413.74599999999998</v>
      </c>
      <c r="O96" s="801">
        <v>4886.2380000000003</v>
      </c>
      <c r="P96" s="801">
        <v>0</v>
      </c>
      <c r="Q96" s="801">
        <v>0</v>
      </c>
      <c r="R96" s="801">
        <v>1008.45587</v>
      </c>
      <c r="S96" s="801">
        <v>0</v>
      </c>
      <c r="T96" s="801">
        <v>70686.574999999997</v>
      </c>
      <c r="U96" s="801">
        <v>0</v>
      </c>
    </row>
    <row r="97" spans="1:21" s="818" customFormat="1" ht="15.6">
      <c r="A97" s="800" t="s">
        <v>1215</v>
      </c>
      <c r="B97" s="801">
        <v>20870.241030000001</v>
      </c>
      <c r="C97" s="801">
        <v>2871.6364199999998</v>
      </c>
      <c r="D97" s="801">
        <v>15.85402</v>
      </c>
      <c r="E97" s="801">
        <v>0</v>
      </c>
      <c r="F97" s="801">
        <v>1419.14778</v>
      </c>
      <c r="G97" s="801">
        <v>104.566</v>
      </c>
      <c r="H97" s="801">
        <v>662.04499999999996</v>
      </c>
      <c r="I97" s="801">
        <v>63.253999999999998</v>
      </c>
      <c r="J97" s="801">
        <v>952.029</v>
      </c>
      <c r="K97" s="801">
        <v>0</v>
      </c>
      <c r="L97" s="801">
        <v>6308.2070000000003</v>
      </c>
      <c r="M97" s="801">
        <v>1290.9960000000001</v>
      </c>
      <c r="N97" s="801">
        <v>0</v>
      </c>
      <c r="O97" s="801">
        <v>0</v>
      </c>
      <c r="P97" s="801">
        <v>10596.532999999999</v>
      </c>
      <c r="Q97" s="801">
        <v>0</v>
      </c>
      <c r="R97" s="801">
        <v>916.42522999999994</v>
      </c>
      <c r="S97" s="801">
        <v>59.159419999999997</v>
      </c>
      <c r="T97" s="801">
        <v>0</v>
      </c>
      <c r="U97" s="801">
        <v>1353.6610000000001</v>
      </c>
    </row>
    <row r="98" spans="1:21" s="818" customFormat="1" ht="15.6">
      <c r="A98" s="800" t="s">
        <v>1216</v>
      </c>
      <c r="B98" s="801">
        <v>0</v>
      </c>
      <c r="C98" s="801">
        <v>5.7119999999999997</v>
      </c>
      <c r="D98" s="801">
        <v>0</v>
      </c>
      <c r="E98" s="801">
        <v>0</v>
      </c>
      <c r="F98" s="801">
        <v>0</v>
      </c>
      <c r="G98" s="801">
        <v>0</v>
      </c>
      <c r="H98" s="801">
        <v>0</v>
      </c>
      <c r="I98" s="801">
        <v>0</v>
      </c>
      <c r="J98" s="801">
        <v>0</v>
      </c>
      <c r="K98" s="801">
        <v>0</v>
      </c>
      <c r="L98" s="801">
        <v>0</v>
      </c>
      <c r="M98" s="801">
        <v>0</v>
      </c>
      <c r="N98" s="801">
        <v>0</v>
      </c>
      <c r="O98" s="801">
        <v>5.7119999999999997</v>
      </c>
      <c r="P98" s="801">
        <v>0</v>
      </c>
      <c r="Q98" s="801">
        <v>0</v>
      </c>
      <c r="R98" s="801">
        <v>0</v>
      </c>
      <c r="S98" s="801">
        <v>0</v>
      </c>
      <c r="T98" s="801">
        <v>0</v>
      </c>
      <c r="U98" s="801">
        <v>0</v>
      </c>
    </row>
    <row r="99" spans="1:21" s="818" customFormat="1" ht="15.6">
      <c r="A99" s="800" t="s">
        <v>1217</v>
      </c>
      <c r="B99" s="801">
        <v>4.38</v>
      </c>
      <c r="C99" s="801">
        <v>0</v>
      </c>
      <c r="D99" s="801">
        <v>4.38</v>
      </c>
      <c r="E99" s="801">
        <v>0</v>
      </c>
      <c r="F99" s="801">
        <v>0</v>
      </c>
      <c r="G99" s="801">
        <v>0</v>
      </c>
      <c r="H99" s="801">
        <v>0</v>
      </c>
      <c r="I99" s="801">
        <v>0</v>
      </c>
      <c r="J99" s="801">
        <v>0</v>
      </c>
      <c r="K99" s="801">
        <v>0</v>
      </c>
      <c r="L99" s="801">
        <v>0</v>
      </c>
      <c r="M99" s="801">
        <v>0</v>
      </c>
      <c r="N99" s="801">
        <v>0</v>
      </c>
      <c r="O99" s="801">
        <v>0</v>
      </c>
      <c r="P99" s="801">
        <v>0</v>
      </c>
      <c r="Q99" s="801">
        <v>0</v>
      </c>
      <c r="R99" s="801">
        <v>0</v>
      </c>
      <c r="S99" s="801">
        <v>0</v>
      </c>
      <c r="T99" s="801">
        <v>0</v>
      </c>
      <c r="U99" s="801">
        <v>0</v>
      </c>
    </row>
    <row r="100" spans="1:21" s="818" customFormat="1" ht="13.8">
      <c r="A100" s="828" t="s">
        <v>909</v>
      </c>
    </row>
    <row r="101" spans="1:21" s="818" customFormat="1" ht="13.8">
      <c r="A101" s="808" t="s">
        <v>1204</v>
      </c>
    </row>
    <row r="102" spans="1:21" s="818" customFormat="1" ht="13.8">
      <c r="A102" s="808" t="s">
        <v>1205</v>
      </c>
    </row>
    <row r="103" spans="1:21" s="818" customFormat="1" ht="13.8">
      <c r="A103" s="808" t="s">
        <v>1206</v>
      </c>
    </row>
    <row r="104" spans="1:21" s="818" customFormat="1" ht="13.8">
      <c r="A104" s="808" t="s">
        <v>1207</v>
      </c>
    </row>
    <row r="105" spans="1:21" s="818" customFormat="1" ht="13.8">
      <c r="A105" s="804" t="s">
        <v>1212</v>
      </c>
    </row>
    <row r="106" spans="1:21" s="818" customFormat="1" ht="13.8">
      <c r="A106" s="804" t="s">
        <v>1213</v>
      </c>
    </row>
    <row r="107" spans="1:21" s="718" customFormat="1" ht="13.8">
      <c r="A107" s="843" t="s">
        <v>1235</v>
      </c>
      <c r="B107" s="844"/>
      <c r="C107" s="844"/>
      <c r="D107" s="844"/>
      <c r="E107" s="844"/>
      <c r="F107" s="844"/>
      <c r="G107" s="844"/>
      <c r="H107" s="845"/>
    </row>
    <row r="109" spans="1:21" s="818" customFormat="1" ht="13.8">
      <c r="A109" s="798" t="s">
        <v>1219</v>
      </c>
    </row>
    <row r="110" spans="1:21" s="818" customFormat="1" ht="15" customHeight="1">
      <c r="A110" s="833"/>
      <c r="B110" s="886" t="s">
        <v>84</v>
      </c>
      <c r="C110" s="899" t="s">
        <v>30</v>
      </c>
      <c r="D110" s="893"/>
      <c r="E110" s="893"/>
      <c r="F110" s="893"/>
      <c r="G110" s="897" t="s">
        <v>1165</v>
      </c>
      <c r="H110" s="901"/>
      <c r="I110" s="898"/>
      <c r="J110" s="821" t="s">
        <v>1166</v>
      </c>
      <c r="K110" s="821" t="s">
        <v>1167</v>
      </c>
    </row>
    <row r="111" spans="1:21" s="818" customFormat="1" ht="15.6">
      <c r="A111" s="831"/>
      <c r="B111" s="886"/>
      <c r="C111" s="900"/>
      <c r="D111" s="894"/>
      <c r="E111" s="894"/>
      <c r="F111" s="894"/>
      <c r="G111" s="822"/>
      <c r="H111" s="823"/>
      <c r="I111" s="897" t="s">
        <v>1180</v>
      </c>
      <c r="J111" s="898"/>
      <c r="K111" s="821"/>
    </row>
    <row r="112" spans="1:21" s="818" customFormat="1" ht="13.8">
      <c r="A112" s="832"/>
      <c r="B112" s="886"/>
      <c r="C112" s="829" t="s">
        <v>1181</v>
      </c>
      <c r="D112" s="821" t="s">
        <v>1182</v>
      </c>
      <c r="E112" s="821" t="s">
        <v>1183</v>
      </c>
      <c r="F112" s="821" t="s">
        <v>1184</v>
      </c>
      <c r="G112" s="821" t="s">
        <v>1185</v>
      </c>
      <c r="H112" s="821" t="s">
        <v>1186</v>
      </c>
      <c r="I112" s="821" t="s">
        <v>1187</v>
      </c>
      <c r="J112" s="821" t="s">
        <v>202</v>
      </c>
      <c r="K112" s="821" t="s">
        <v>93</v>
      </c>
    </row>
    <row r="113" spans="1:12" s="818" customFormat="1" ht="13.8" hidden="1">
      <c r="A113" s="799"/>
      <c r="B113" s="809">
        <v>2021</v>
      </c>
      <c r="C113" s="809"/>
      <c r="D113" s="809">
        <v>2020</v>
      </c>
      <c r="E113" s="809">
        <v>2019</v>
      </c>
      <c r="F113" s="809">
        <v>2018</v>
      </c>
      <c r="G113" s="809">
        <v>2017</v>
      </c>
      <c r="H113" s="810">
        <v>2016</v>
      </c>
      <c r="I113" s="811">
        <v>2015</v>
      </c>
      <c r="J113" s="824"/>
      <c r="K113" s="824"/>
    </row>
    <row r="114" spans="1:12" s="818" customFormat="1" ht="13.8" hidden="1">
      <c r="A114" s="812"/>
      <c r="B114" s="813"/>
      <c r="C114" s="813"/>
      <c r="D114" s="813"/>
      <c r="E114" s="813"/>
      <c r="F114" s="813"/>
      <c r="G114" s="813"/>
      <c r="H114" s="814"/>
      <c r="I114" s="824"/>
      <c r="J114" s="824"/>
      <c r="K114" s="824"/>
    </row>
    <row r="115" spans="1:12" s="818" customFormat="1" ht="28.8">
      <c r="A115" s="802" t="s">
        <v>1188</v>
      </c>
      <c r="B115" s="801">
        <v>12480.113000000001</v>
      </c>
      <c r="C115" s="801">
        <v>3063.8820000000001</v>
      </c>
      <c r="D115" s="801">
        <v>0</v>
      </c>
      <c r="E115" s="801">
        <v>165.322</v>
      </c>
      <c r="F115" s="801">
        <v>0</v>
      </c>
      <c r="G115" s="801">
        <v>639.02300000000002</v>
      </c>
      <c r="H115" s="801">
        <v>8307.7720000000008</v>
      </c>
      <c r="I115" s="801">
        <v>0</v>
      </c>
      <c r="J115" s="801">
        <v>304.11399999999998</v>
      </c>
      <c r="K115" s="801">
        <v>0</v>
      </c>
    </row>
    <row r="116" spans="1:12" s="818" customFormat="1" ht="15.6">
      <c r="A116" s="800" t="s">
        <v>1189</v>
      </c>
      <c r="B116" s="801">
        <v>1521.7840000000001</v>
      </c>
      <c r="C116" s="801">
        <v>0</v>
      </c>
      <c r="D116" s="801">
        <v>0</v>
      </c>
      <c r="E116" s="801">
        <v>0</v>
      </c>
      <c r="F116" s="801">
        <v>0</v>
      </c>
      <c r="G116" s="801">
        <v>0</v>
      </c>
      <c r="H116" s="801">
        <v>0</v>
      </c>
      <c r="I116" s="801">
        <v>1062.6210000000001</v>
      </c>
      <c r="J116" s="801">
        <v>0</v>
      </c>
      <c r="K116" s="801">
        <v>459.16300000000001</v>
      </c>
    </row>
    <row r="117" spans="1:12" s="818" customFormat="1" ht="15.6">
      <c r="A117" s="800" t="s">
        <v>1190</v>
      </c>
      <c r="B117" s="801">
        <v>130887.35699999999</v>
      </c>
      <c r="C117" s="801">
        <v>35840.023000000001</v>
      </c>
      <c r="D117" s="801">
        <v>55816.050999999999</v>
      </c>
      <c r="E117" s="801">
        <v>30667.409</v>
      </c>
      <c r="F117" s="801">
        <v>6936.9309999999996</v>
      </c>
      <c r="G117" s="801">
        <v>842.48699999999997</v>
      </c>
      <c r="H117" s="801">
        <v>0</v>
      </c>
      <c r="I117" s="801">
        <v>784.45600000000002</v>
      </c>
      <c r="J117" s="801">
        <v>0</v>
      </c>
      <c r="K117" s="801">
        <v>0</v>
      </c>
    </row>
    <row r="118" spans="1:12" s="818" customFormat="1" ht="15.6">
      <c r="A118" s="800" t="s">
        <v>1191</v>
      </c>
      <c r="B118" s="801">
        <v>63.752000000000002</v>
      </c>
      <c r="C118" s="801">
        <v>0</v>
      </c>
      <c r="D118" s="801">
        <v>63.752000000000002</v>
      </c>
      <c r="E118" s="801">
        <v>0</v>
      </c>
      <c r="F118" s="801">
        <v>0</v>
      </c>
      <c r="G118" s="801">
        <v>0</v>
      </c>
      <c r="H118" s="801">
        <v>0</v>
      </c>
      <c r="I118" s="801">
        <v>0</v>
      </c>
      <c r="J118" s="801">
        <v>0</v>
      </c>
      <c r="K118" s="801">
        <v>0</v>
      </c>
    </row>
    <row r="119" spans="1:12" s="818" customFormat="1" ht="15.6">
      <c r="A119" s="800" t="s">
        <v>1192</v>
      </c>
      <c r="B119" s="801">
        <v>74049.987999999998</v>
      </c>
      <c r="C119" s="801">
        <v>101.97199999999999</v>
      </c>
      <c r="D119" s="801">
        <v>8.6259999999999994</v>
      </c>
      <c r="E119" s="801">
        <v>2459.451</v>
      </c>
      <c r="F119" s="801">
        <v>0</v>
      </c>
      <c r="G119" s="801">
        <v>0</v>
      </c>
      <c r="H119" s="801">
        <v>6636.4219999999996</v>
      </c>
      <c r="I119" s="801">
        <v>0</v>
      </c>
      <c r="J119" s="801">
        <v>0</v>
      </c>
      <c r="K119" s="801">
        <v>64843.517</v>
      </c>
    </row>
    <row r="120" spans="1:12" s="818" customFormat="1" ht="15.6">
      <c r="A120" s="815" t="s">
        <v>1193</v>
      </c>
      <c r="B120" s="801">
        <v>0</v>
      </c>
      <c r="C120" s="801">
        <v>0</v>
      </c>
      <c r="D120" s="801">
        <v>0</v>
      </c>
      <c r="E120" s="801">
        <v>0</v>
      </c>
      <c r="F120" s="801">
        <v>0</v>
      </c>
      <c r="G120" s="801">
        <v>0</v>
      </c>
      <c r="H120" s="801">
        <v>0</v>
      </c>
      <c r="I120" s="801">
        <v>0</v>
      </c>
      <c r="J120" s="801">
        <v>0</v>
      </c>
      <c r="K120" s="801">
        <v>0</v>
      </c>
    </row>
    <row r="121" spans="1:12" s="818" customFormat="1" ht="13.8">
      <c r="A121" s="804" t="s">
        <v>1194</v>
      </c>
      <c r="L121" s="820"/>
    </row>
    <row r="122" spans="1:12" s="818" customFormat="1" ht="13.8">
      <c r="A122" s="804" t="s">
        <v>1195</v>
      </c>
    </row>
    <row r="123" spans="1:12" s="818" customFormat="1" ht="13.8">
      <c r="A123" s="804" t="s">
        <v>1196</v>
      </c>
      <c r="B123" s="806"/>
      <c r="C123" s="806"/>
      <c r="D123" s="806"/>
      <c r="E123" s="806"/>
      <c r="F123" s="807"/>
      <c r="G123" s="806"/>
      <c r="H123" s="806"/>
      <c r="I123" s="807"/>
    </row>
    <row r="124" spans="1:12" s="818" customFormat="1" ht="13.8">
      <c r="A124" s="808" t="s">
        <v>1197</v>
      </c>
    </row>
    <row r="125" spans="1:12" s="818" customFormat="1" ht="13.8">
      <c r="A125" s="808" t="s">
        <v>1198</v>
      </c>
    </row>
    <row r="126" spans="1:12" s="818" customFormat="1" ht="13.8">
      <c r="A126" s="808" t="s">
        <v>1199</v>
      </c>
    </row>
    <row r="127" spans="1:12" s="718" customFormat="1" ht="13.8">
      <c r="A127" s="843" t="s">
        <v>1238</v>
      </c>
      <c r="B127" s="844"/>
      <c r="C127" s="844"/>
      <c r="D127" s="844"/>
      <c r="E127" s="844"/>
      <c r="F127" s="844"/>
      <c r="G127" s="844"/>
      <c r="H127" s="845"/>
    </row>
    <row r="129" spans="1:21" s="818" customFormat="1" ht="15.6">
      <c r="A129" s="798" t="s">
        <v>1220</v>
      </c>
    </row>
    <row r="130" spans="1:21" s="818" customFormat="1" ht="15" customHeight="1">
      <c r="A130" s="830"/>
      <c r="B130" s="899" t="s">
        <v>84</v>
      </c>
      <c r="C130" s="904"/>
      <c r="D130" s="893" t="s">
        <v>30</v>
      </c>
      <c r="E130" s="893"/>
      <c r="F130" s="893"/>
      <c r="G130" s="893"/>
      <c r="H130" s="893"/>
      <c r="I130" s="893"/>
      <c r="J130" s="893"/>
      <c r="K130" s="893"/>
      <c r="L130" s="895" t="s">
        <v>1165</v>
      </c>
      <c r="M130" s="895"/>
      <c r="N130" s="895"/>
      <c r="O130" s="895"/>
      <c r="P130" s="895"/>
      <c r="Q130" s="895"/>
      <c r="R130" s="895" t="s">
        <v>1166</v>
      </c>
      <c r="S130" s="895"/>
      <c r="T130" s="897" t="s">
        <v>1167</v>
      </c>
      <c r="U130" s="898"/>
    </row>
    <row r="131" spans="1:21" s="818" customFormat="1" ht="15.6">
      <c r="A131" s="831"/>
      <c r="B131" s="902"/>
      <c r="C131" s="906"/>
      <c r="D131" s="894"/>
      <c r="E131" s="894"/>
      <c r="F131" s="894"/>
      <c r="G131" s="894"/>
      <c r="H131" s="894"/>
      <c r="I131" s="894"/>
      <c r="J131" s="894"/>
      <c r="K131" s="894"/>
      <c r="L131" s="907"/>
      <c r="M131" s="908"/>
      <c r="N131" s="908"/>
      <c r="O131" s="909"/>
      <c r="P131" s="895" t="s">
        <v>1208</v>
      </c>
      <c r="Q131" s="895"/>
      <c r="R131" s="895"/>
      <c r="S131" s="895"/>
      <c r="T131" s="825"/>
      <c r="U131" s="827"/>
    </row>
    <row r="132" spans="1:21" s="818" customFormat="1" ht="13.8">
      <c r="A132" s="831"/>
      <c r="B132" s="900"/>
      <c r="C132" s="905"/>
      <c r="D132" s="898" t="s">
        <v>1181</v>
      </c>
      <c r="E132" s="895"/>
      <c r="F132" s="895" t="s">
        <v>1182</v>
      </c>
      <c r="G132" s="895"/>
      <c r="H132" s="895" t="s">
        <v>1183</v>
      </c>
      <c r="I132" s="895"/>
      <c r="J132" s="895" t="s">
        <v>1184</v>
      </c>
      <c r="K132" s="895"/>
      <c r="L132" s="895" t="s">
        <v>1185</v>
      </c>
      <c r="M132" s="895"/>
      <c r="N132" s="895" t="s">
        <v>1186</v>
      </c>
      <c r="O132" s="895"/>
      <c r="P132" s="895" t="s">
        <v>1187</v>
      </c>
      <c r="Q132" s="895"/>
      <c r="R132" s="895" t="s">
        <v>202</v>
      </c>
      <c r="S132" s="895"/>
      <c r="T132" s="895" t="s">
        <v>93</v>
      </c>
      <c r="U132" s="895"/>
    </row>
    <row r="133" spans="1:21" s="818" customFormat="1" ht="15.6">
      <c r="A133" s="832"/>
      <c r="B133" s="821" t="s">
        <v>1209</v>
      </c>
      <c r="C133" s="821" t="s">
        <v>1210</v>
      </c>
      <c r="D133" s="821" t="s">
        <v>1209</v>
      </c>
      <c r="E133" s="821" t="s">
        <v>1210</v>
      </c>
      <c r="F133" s="821" t="s">
        <v>1211</v>
      </c>
      <c r="G133" s="821" t="s">
        <v>1210</v>
      </c>
      <c r="H133" s="821" t="s">
        <v>1209</v>
      </c>
      <c r="I133" s="821" t="s">
        <v>1210</v>
      </c>
      <c r="J133" s="821" t="s">
        <v>1209</v>
      </c>
      <c r="K133" s="821" t="s">
        <v>1210</v>
      </c>
      <c r="L133" s="821" t="s">
        <v>1209</v>
      </c>
      <c r="M133" s="821" t="s">
        <v>1210</v>
      </c>
      <c r="N133" s="821" t="s">
        <v>1209</v>
      </c>
      <c r="O133" s="821" t="s">
        <v>1210</v>
      </c>
      <c r="P133" s="821" t="s">
        <v>1209</v>
      </c>
      <c r="Q133" s="821" t="s">
        <v>1210</v>
      </c>
      <c r="R133" s="821" t="s">
        <v>1209</v>
      </c>
      <c r="S133" s="821" t="s">
        <v>1210</v>
      </c>
      <c r="T133" s="821" t="s">
        <v>1209</v>
      </c>
      <c r="U133" s="821" t="s">
        <v>1210</v>
      </c>
    </row>
    <row r="134" spans="1:21" s="818" customFormat="1" ht="13.8" hidden="1">
      <c r="A134" s="799"/>
      <c r="B134" s="809">
        <v>2021</v>
      </c>
      <c r="C134" s="809"/>
      <c r="D134" s="824"/>
      <c r="E134" s="809">
        <v>2020</v>
      </c>
      <c r="F134" s="824"/>
      <c r="G134" s="809">
        <v>2019</v>
      </c>
      <c r="H134" s="824"/>
      <c r="I134" s="809">
        <v>2018</v>
      </c>
      <c r="J134" s="824"/>
      <c r="K134" s="809">
        <v>2017</v>
      </c>
      <c r="L134" s="824"/>
      <c r="M134" s="810">
        <v>2016</v>
      </c>
      <c r="N134" s="824"/>
      <c r="O134" s="811">
        <v>2015</v>
      </c>
      <c r="P134" s="824"/>
      <c r="Q134" s="824"/>
      <c r="R134" s="824"/>
      <c r="S134" s="824"/>
      <c r="T134" s="824"/>
      <c r="U134" s="824"/>
    </row>
    <row r="135" spans="1:21" s="818" customFormat="1" ht="13.8" hidden="1">
      <c r="A135" s="812"/>
      <c r="B135" s="816"/>
      <c r="C135" s="816"/>
      <c r="D135" s="824"/>
      <c r="E135" s="816"/>
      <c r="F135" s="824"/>
      <c r="G135" s="816"/>
      <c r="H135" s="824"/>
      <c r="I135" s="816"/>
      <c r="J135" s="824"/>
      <c r="K135" s="816"/>
      <c r="L135" s="824"/>
      <c r="M135" s="817"/>
      <c r="N135" s="824"/>
      <c r="O135" s="824"/>
      <c r="P135" s="824"/>
      <c r="Q135" s="824"/>
      <c r="R135" s="824"/>
      <c r="S135" s="824"/>
      <c r="T135" s="824"/>
      <c r="U135" s="824"/>
    </row>
    <row r="136" spans="1:21" s="818" customFormat="1" ht="15.6">
      <c r="A136" s="800" t="s">
        <v>1200</v>
      </c>
      <c r="B136" s="801">
        <v>148534.69399999999</v>
      </c>
      <c r="C136" s="801">
        <v>56566.571000000004</v>
      </c>
      <c r="D136" s="801">
        <v>38377.457999999999</v>
      </c>
      <c r="E136" s="801">
        <v>0</v>
      </c>
      <c r="F136" s="801">
        <v>25054.5</v>
      </c>
      <c r="G136" s="801">
        <v>23421.3</v>
      </c>
      <c r="H136" s="801">
        <v>5268.1620000000003</v>
      </c>
      <c r="I136" s="801">
        <v>27645.043000000001</v>
      </c>
      <c r="J136" s="801">
        <v>78.448999999999998</v>
      </c>
      <c r="K136" s="801">
        <v>5500.2280000000001</v>
      </c>
      <c r="L136" s="801">
        <v>639.02300000000002</v>
      </c>
      <c r="M136" s="801">
        <v>0</v>
      </c>
      <c r="N136" s="801">
        <v>14817.755999999999</v>
      </c>
      <c r="O136" s="801">
        <v>0</v>
      </c>
      <c r="P136" s="801">
        <v>0</v>
      </c>
      <c r="Q136" s="801">
        <v>0</v>
      </c>
      <c r="R136" s="801">
        <v>0</v>
      </c>
      <c r="S136" s="801">
        <v>0</v>
      </c>
      <c r="T136" s="801">
        <v>64299.345999999998</v>
      </c>
      <c r="U136" s="801">
        <v>0</v>
      </c>
    </row>
    <row r="137" spans="1:21" s="818" customFormat="1" ht="15.6">
      <c r="A137" s="800" t="s">
        <v>1201</v>
      </c>
      <c r="B137" s="801">
        <v>2858.75</v>
      </c>
      <c r="C137" s="801">
        <v>8850.5859999999993</v>
      </c>
      <c r="D137" s="801">
        <v>628.41899999999998</v>
      </c>
      <c r="E137" s="801">
        <v>0</v>
      </c>
      <c r="F137" s="801">
        <v>425.149</v>
      </c>
      <c r="G137" s="801">
        <v>6987.48</v>
      </c>
      <c r="H137" s="801">
        <v>174.64400000000001</v>
      </c>
      <c r="I137" s="801">
        <v>204.333</v>
      </c>
      <c r="J137" s="801">
        <v>476.03800000000001</v>
      </c>
      <c r="K137" s="801">
        <v>882.21600000000001</v>
      </c>
      <c r="L137" s="801">
        <v>65.930000000000007</v>
      </c>
      <c r="M137" s="801">
        <v>776.55700000000002</v>
      </c>
      <c r="N137" s="801">
        <v>0</v>
      </c>
      <c r="O137" s="801">
        <v>0</v>
      </c>
      <c r="P137" s="801">
        <v>784.45600000000002</v>
      </c>
      <c r="Q137" s="801">
        <v>0</v>
      </c>
      <c r="R137" s="801">
        <v>304.11399999999998</v>
      </c>
      <c r="S137" s="801">
        <v>0</v>
      </c>
      <c r="T137" s="801">
        <v>0</v>
      </c>
      <c r="U137" s="801">
        <v>0</v>
      </c>
    </row>
    <row r="138" spans="1:21" s="818" customFormat="1" ht="15.6">
      <c r="A138" s="800" t="s">
        <v>1202</v>
      </c>
      <c r="B138" s="801">
        <v>103.66800000000001</v>
      </c>
      <c r="C138" s="801">
        <v>22.77</v>
      </c>
      <c r="D138" s="801">
        <v>0</v>
      </c>
      <c r="E138" s="801">
        <v>0</v>
      </c>
      <c r="F138" s="801">
        <v>0</v>
      </c>
      <c r="G138" s="801">
        <v>0</v>
      </c>
      <c r="H138" s="801">
        <v>0</v>
      </c>
      <c r="I138" s="801">
        <v>0</v>
      </c>
      <c r="J138" s="801">
        <v>0</v>
      </c>
      <c r="K138" s="801">
        <v>0</v>
      </c>
      <c r="L138" s="801">
        <v>0</v>
      </c>
      <c r="M138" s="801">
        <v>0</v>
      </c>
      <c r="N138" s="801">
        <v>103.66800000000001</v>
      </c>
      <c r="O138" s="801">
        <v>22.77</v>
      </c>
      <c r="P138" s="801">
        <v>0</v>
      </c>
      <c r="Q138" s="801">
        <v>0</v>
      </c>
      <c r="R138" s="801">
        <v>0</v>
      </c>
      <c r="S138" s="801">
        <v>0</v>
      </c>
      <c r="T138" s="801">
        <v>0</v>
      </c>
      <c r="U138" s="801">
        <v>0</v>
      </c>
    </row>
    <row r="139" spans="1:21" s="818" customFormat="1" ht="15.6">
      <c r="A139" s="800" t="s">
        <v>1203</v>
      </c>
      <c r="B139" s="801">
        <v>1606.7920000000001</v>
      </c>
      <c r="C139" s="801">
        <v>459.16300000000001</v>
      </c>
      <c r="D139" s="801">
        <v>0</v>
      </c>
      <c r="E139" s="801">
        <v>0</v>
      </c>
      <c r="F139" s="801">
        <v>0</v>
      </c>
      <c r="G139" s="801">
        <v>0</v>
      </c>
      <c r="H139" s="801">
        <v>0</v>
      </c>
      <c r="I139" s="801">
        <v>0</v>
      </c>
      <c r="J139" s="801">
        <v>0</v>
      </c>
      <c r="K139" s="801">
        <v>0</v>
      </c>
      <c r="L139" s="801">
        <v>0</v>
      </c>
      <c r="M139" s="801">
        <v>0</v>
      </c>
      <c r="N139" s="801">
        <v>0</v>
      </c>
      <c r="O139" s="801">
        <v>0</v>
      </c>
      <c r="P139" s="801">
        <v>1062.6210000000001</v>
      </c>
      <c r="Q139" s="801">
        <v>0</v>
      </c>
      <c r="R139" s="801">
        <v>0</v>
      </c>
      <c r="S139" s="801">
        <v>0</v>
      </c>
      <c r="T139" s="801">
        <v>544.17100000000005</v>
      </c>
      <c r="U139" s="801">
        <v>459.16300000000001</v>
      </c>
    </row>
    <row r="140" spans="1:21" s="818" customFormat="1" ht="13.8">
      <c r="A140" s="828" t="s">
        <v>909</v>
      </c>
    </row>
    <row r="141" spans="1:21" s="818" customFormat="1" ht="13.8">
      <c r="A141" s="808" t="s">
        <v>1204</v>
      </c>
    </row>
    <row r="142" spans="1:21" s="818" customFormat="1" ht="13.8">
      <c r="A142" s="808" t="s">
        <v>1205</v>
      </c>
    </row>
    <row r="143" spans="1:21" s="818" customFormat="1" ht="13.8">
      <c r="A143" s="808" t="s">
        <v>1206</v>
      </c>
    </row>
    <row r="144" spans="1:21" s="818" customFormat="1" ht="13.8">
      <c r="A144" s="808" t="s">
        <v>1207</v>
      </c>
    </row>
    <row r="145" spans="1:12" s="818" customFormat="1" ht="13.8">
      <c r="A145" s="804" t="s">
        <v>1212</v>
      </c>
    </row>
    <row r="146" spans="1:12" s="818" customFormat="1" ht="13.8">
      <c r="A146" s="804" t="s">
        <v>1213</v>
      </c>
    </row>
    <row r="147" spans="1:12" s="718" customFormat="1" ht="13.8">
      <c r="A147" s="843" t="s">
        <v>1235</v>
      </c>
      <c r="B147" s="844"/>
      <c r="C147" s="844"/>
      <c r="D147" s="844"/>
      <c r="E147" s="844"/>
      <c r="F147" s="844"/>
      <c r="G147" s="844"/>
      <c r="H147" s="845"/>
    </row>
    <row r="149" spans="1:12" ht="15.6">
      <c r="A149" s="1" t="s">
        <v>786</v>
      </c>
    </row>
    <row r="150" spans="1:12" ht="41.7" customHeight="1">
      <c r="A150" s="884"/>
      <c r="B150" s="885"/>
      <c r="C150" s="868" t="s">
        <v>277</v>
      </c>
      <c r="D150" s="869"/>
      <c r="E150" s="870"/>
      <c r="F150" s="868" t="s">
        <v>434</v>
      </c>
      <c r="G150" s="869"/>
      <c r="H150" s="870"/>
      <c r="I150" s="871" t="s">
        <v>787</v>
      </c>
      <c r="J150" s="872"/>
      <c r="K150" s="873"/>
    </row>
    <row r="151" spans="1:12">
      <c r="A151" s="874"/>
      <c r="B151" s="876" t="s">
        <v>435</v>
      </c>
      <c r="C151" s="878" t="s">
        <v>278</v>
      </c>
      <c r="D151" s="879"/>
      <c r="E151" s="880"/>
      <c r="F151" s="878" t="s">
        <v>278</v>
      </c>
      <c r="G151" s="879"/>
      <c r="H151" s="880"/>
      <c r="I151" s="878" t="s">
        <v>278</v>
      </c>
      <c r="J151" s="879"/>
      <c r="K151" s="880"/>
    </row>
    <row r="152" spans="1:12" ht="15.6">
      <c r="A152" s="875"/>
      <c r="B152" s="877"/>
      <c r="C152" s="158" t="s">
        <v>788</v>
      </c>
      <c r="D152" s="158" t="s">
        <v>789</v>
      </c>
      <c r="E152" s="158" t="s">
        <v>9</v>
      </c>
      <c r="F152" s="158" t="s">
        <v>788</v>
      </c>
      <c r="G152" s="158" t="s">
        <v>789</v>
      </c>
      <c r="H152" s="158" t="s">
        <v>9</v>
      </c>
      <c r="I152" s="158" t="s">
        <v>788</v>
      </c>
      <c r="J152" s="158" t="s">
        <v>789</v>
      </c>
      <c r="K152" s="158" t="s">
        <v>9</v>
      </c>
    </row>
    <row r="153" spans="1:12" ht="15.6">
      <c r="A153" s="874" t="s">
        <v>790</v>
      </c>
      <c r="B153" s="156" t="s">
        <v>791</v>
      </c>
      <c r="C153" s="102">
        <v>87249.178125000006</v>
      </c>
      <c r="D153" s="102">
        <v>10279.817999999999</v>
      </c>
      <c r="E153" s="102">
        <v>97528.996125000005</v>
      </c>
      <c r="F153" s="102">
        <v>17721.216124999999</v>
      </c>
      <c r="G153" s="102">
        <v>10279.817999999999</v>
      </c>
      <c r="H153" s="102">
        <v>28001.034124999998</v>
      </c>
      <c r="I153" s="102">
        <v>1598.3030000000001</v>
      </c>
      <c r="J153" s="102">
        <v>0</v>
      </c>
      <c r="K153" s="102">
        <v>1598.3030000000001</v>
      </c>
    </row>
    <row r="154" spans="1:12" ht="15.6">
      <c r="A154" s="881"/>
      <c r="B154" s="156" t="s">
        <v>792</v>
      </c>
      <c r="C154" s="102">
        <v>18352.501</v>
      </c>
      <c r="D154" s="102">
        <v>2396.67</v>
      </c>
      <c r="E154" s="102">
        <v>20749.171000000002</v>
      </c>
      <c r="F154" s="102">
        <v>18352.501</v>
      </c>
      <c r="G154" s="102">
        <v>1380.146</v>
      </c>
      <c r="H154" s="102">
        <v>19732.647000000001</v>
      </c>
      <c r="I154" s="102">
        <v>10979.347</v>
      </c>
      <c r="J154" s="102">
        <v>61.371000000000002</v>
      </c>
      <c r="K154" s="102">
        <v>11040.717999999999</v>
      </c>
    </row>
    <row r="155" spans="1:12" ht="15.6">
      <c r="A155" s="881"/>
      <c r="B155" s="156" t="s">
        <v>793</v>
      </c>
      <c r="C155" s="102">
        <v>0</v>
      </c>
      <c r="D155" s="102">
        <v>5.3120000000000003</v>
      </c>
      <c r="E155" s="102">
        <v>5.3120000000000003</v>
      </c>
      <c r="F155" s="102">
        <v>0</v>
      </c>
      <c r="G155" s="102">
        <v>5.3120000000000003</v>
      </c>
      <c r="H155" s="102">
        <v>5.3120000000000003</v>
      </c>
      <c r="I155" s="102">
        <v>0</v>
      </c>
      <c r="J155" s="102">
        <v>0</v>
      </c>
      <c r="K155" s="102">
        <v>0</v>
      </c>
    </row>
    <row r="156" spans="1:12" ht="15.6">
      <c r="A156" s="881"/>
      <c r="B156" s="156" t="s">
        <v>794</v>
      </c>
      <c r="C156" s="102">
        <v>0</v>
      </c>
      <c r="D156" s="102">
        <v>0.29078999999999999</v>
      </c>
      <c r="E156" s="102">
        <v>0.29078999999999999</v>
      </c>
      <c r="F156" s="102">
        <v>0</v>
      </c>
      <c r="G156" s="102">
        <v>0.29078999999999999</v>
      </c>
      <c r="H156" s="102">
        <v>0.29078999999999999</v>
      </c>
      <c r="I156" s="102">
        <v>0</v>
      </c>
      <c r="J156" s="102">
        <v>0</v>
      </c>
      <c r="K156" s="102">
        <v>0</v>
      </c>
    </row>
    <row r="157" spans="1:12">
      <c r="A157" s="875"/>
      <c r="B157" s="56" t="s">
        <v>9</v>
      </c>
      <c r="C157" s="103">
        <v>105601.67912500001</v>
      </c>
      <c r="D157" s="103">
        <v>12682.090789999998</v>
      </c>
      <c r="E157" s="103">
        <v>118283.76991500001</v>
      </c>
      <c r="F157" s="103">
        <v>36073.717124999996</v>
      </c>
      <c r="G157" s="103">
        <v>11665.566789999999</v>
      </c>
      <c r="H157" s="103">
        <v>47739.283915</v>
      </c>
      <c r="I157" s="103">
        <v>12577.65</v>
      </c>
      <c r="J157" s="103">
        <v>61.371000000000002</v>
      </c>
      <c r="K157" s="103">
        <v>12639.020999999999</v>
      </c>
      <c r="L157" s="233"/>
    </row>
    <row r="158" spans="1:12" ht="15.6">
      <c r="A158" s="874" t="s">
        <v>795</v>
      </c>
      <c r="B158" s="156" t="s">
        <v>436</v>
      </c>
      <c r="C158" s="102">
        <v>173267.16287500001</v>
      </c>
      <c r="D158" s="102">
        <v>15071.54</v>
      </c>
      <c r="E158" s="102">
        <v>188338.70287500002</v>
      </c>
      <c r="F158" s="102">
        <v>173273.16287500001</v>
      </c>
      <c r="G158" s="102">
        <v>15071.54</v>
      </c>
      <c r="H158" s="102">
        <v>188344.70287500002</v>
      </c>
      <c r="I158" s="102">
        <v>237.51599999999999</v>
      </c>
      <c r="J158" s="102">
        <v>0</v>
      </c>
      <c r="K158" s="102">
        <v>237.51599999999999</v>
      </c>
    </row>
    <row r="159" spans="1:12" ht="15.6">
      <c r="A159" s="881"/>
      <c r="B159" s="156" t="s">
        <v>437</v>
      </c>
      <c r="C159" s="102">
        <v>8906.5828500000007</v>
      </c>
      <c r="D159" s="102">
        <v>2275.6834299999996</v>
      </c>
      <c r="E159" s="102">
        <v>11182.26628</v>
      </c>
      <c r="F159" s="102">
        <v>8906.5828500000007</v>
      </c>
      <c r="G159" s="102">
        <v>2275.68343</v>
      </c>
      <c r="H159" s="102">
        <v>11182.26628</v>
      </c>
      <c r="I159" s="102">
        <v>1556.14625</v>
      </c>
      <c r="J159" s="102">
        <v>4.3000000000029104E-4</v>
      </c>
      <c r="K159" s="102">
        <v>1556.1466800000001</v>
      </c>
    </row>
    <row r="160" spans="1:12" ht="15.6">
      <c r="A160" s="881"/>
      <c r="B160" s="156" t="s">
        <v>438</v>
      </c>
      <c r="C160" s="102">
        <v>0</v>
      </c>
      <c r="D160" s="102">
        <v>32.67</v>
      </c>
      <c r="E160" s="102">
        <v>32.67</v>
      </c>
      <c r="F160" s="102">
        <v>0</v>
      </c>
      <c r="G160" s="102">
        <v>32.67</v>
      </c>
      <c r="H160" s="102">
        <v>32.67</v>
      </c>
      <c r="I160" s="102">
        <v>0</v>
      </c>
      <c r="J160" s="102">
        <v>0</v>
      </c>
      <c r="K160" s="102">
        <v>0</v>
      </c>
    </row>
    <row r="161" spans="1:12" ht="15.6">
      <c r="A161" s="881"/>
      <c r="B161" s="156" t="s">
        <v>439</v>
      </c>
      <c r="C161" s="102">
        <v>4.3920000000000003</v>
      </c>
      <c r="D161" s="102">
        <v>0</v>
      </c>
      <c r="E161" s="102">
        <v>4.3920000000000003</v>
      </c>
      <c r="F161" s="102">
        <v>4.3920000000000003</v>
      </c>
      <c r="G161" s="102">
        <v>0</v>
      </c>
      <c r="H161" s="102">
        <v>4.3920000000000003</v>
      </c>
      <c r="I161" s="102">
        <v>0</v>
      </c>
      <c r="J161" s="102">
        <v>0</v>
      </c>
      <c r="K161" s="102">
        <v>0</v>
      </c>
    </row>
    <row r="162" spans="1:12">
      <c r="A162" s="875"/>
      <c r="B162" s="56" t="s">
        <v>9</v>
      </c>
      <c r="C162" s="103">
        <v>182178.13772500001</v>
      </c>
      <c r="D162" s="103">
        <v>17379.89343</v>
      </c>
      <c r="E162" s="103">
        <v>199558.03115500003</v>
      </c>
      <c r="F162" s="103">
        <v>182184.13772500001</v>
      </c>
      <c r="G162" s="103">
        <v>17379.89343</v>
      </c>
      <c r="H162" s="103">
        <v>199564.03115500003</v>
      </c>
      <c r="I162" s="103">
        <v>1793.6622500000001</v>
      </c>
      <c r="J162" s="103">
        <v>4.3000000000029104E-4</v>
      </c>
      <c r="K162" s="103">
        <v>1793.6626800000001</v>
      </c>
    </row>
    <row r="163" spans="1:12" ht="15.6">
      <c r="A163" s="874" t="s">
        <v>431</v>
      </c>
      <c r="B163" s="156" t="s">
        <v>791</v>
      </c>
      <c r="C163" s="102">
        <v>182938.56899999999</v>
      </c>
      <c r="D163" s="102">
        <v>63399.61</v>
      </c>
      <c r="E163" s="102">
        <v>246338.179</v>
      </c>
      <c r="F163" s="102">
        <v>118340.85799999999</v>
      </c>
      <c r="G163" s="102">
        <v>63399.61</v>
      </c>
      <c r="H163" s="102">
        <v>181740.46799999999</v>
      </c>
      <c r="I163" s="102">
        <v>0</v>
      </c>
      <c r="J163" s="102">
        <v>0</v>
      </c>
      <c r="K163" s="102">
        <v>0</v>
      </c>
    </row>
    <row r="164" spans="1:12" ht="15.6">
      <c r="A164" s="881"/>
      <c r="B164" s="156" t="s">
        <v>792</v>
      </c>
      <c r="C164" s="102">
        <v>3456.0149999999999</v>
      </c>
      <c r="D164" s="102">
        <v>3848.74</v>
      </c>
      <c r="E164" s="102">
        <v>7304.7549999999992</v>
      </c>
      <c r="F164" s="102">
        <v>3456.0149999999999</v>
      </c>
      <c r="G164" s="102">
        <v>3848.74</v>
      </c>
      <c r="H164" s="102">
        <v>7304.7549999999992</v>
      </c>
      <c r="I164" s="102">
        <v>896.45799999999997</v>
      </c>
      <c r="J164" s="102">
        <v>0</v>
      </c>
      <c r="K164" s="102">
        <v>896.45799999999997</v>
      </c>
    </row>
    <row r="165" spans="1:12" ht="15.6">
      <c r="A165" s="881"/>
      <c r="B165" s="156" t="s">
        <v>793</v>
      </c>
      <c r="C165" s="102">
        <v>21.318999999999999</v>
      </c>
      <c r="D165" s="102">
        <v>33.136000000000003</v>
      </c>
      <c r="E165" s="102">
        <v>54.454999999999998</v>
      </c>
      <c r="F165" s="102">
        <v>21.318999999999999</v>
      </c>
      <c r="G165" s="102">
        <v>33.136000000000003</v>
      </c>
      <c r="H165" s="102">
        <v>54.454999999999998</v>
      </c>
      <c r="I165" s="102">
        <v>0</v>
      </c>
      <c r="J165" s="102">
        <v>0</v>
      </c>
      <c r="K165" s="102">
        <v>0</v>
      </c>
    </row>
    <row r="166" spans="1:12" ht="15.6">
      <c r="A166" s="881"/>
      <c r="B166" s="156" t="s">
        <v>794</v>
      </c>
      <c r="C166" s="102">
        <v>2002.925</v>
      </c>
      <c r="D166" s="102">
        <v>433.608</v>
      </c>
      <c r="E166" s="102">
        <v>2436.5329999999999</v>
      </c>
      <c r="F166" s="102">
        <v>1558.761</v>
      </c>
      <c r="G166" s="102">
        <v>0</v>
      </c>
      <c r="H166" s="102">
        <v>1558.761</v>
      </c>
      <c r="I166" s="102">
        <v>1558.761</v>
      </c>
      <c r="J166" s="102">
        <v>0</v>
      </c>
      <c r="K166" s="102">
        <v>1558.761</v>
      </c>
    </row>
    <row r="167" spans="1:12">
      <c r="A167" s="875"/>
      <c r="B167" s="56" t="s">
        <v>9</v>
      </c>
      <c r="C167" s="103">
        <v>188418.82799999998</v>
      </c>
      <c r="D167" s="103">
        <v>67715.093999999997</v>
      </c>
      <c r="E167" s="103">
        <v>256133.92199999999</v>
      </c>
      <c r="F167" s="103">
        <v>123376.95299999999</v>
      </c>
      <c r="G167" s="103">
        <v>67281.486000000004</v>
      </c>
      <c r="H167" s="103">
        <v>190658.43899999998</v>
      </c>
      <c r="I167" s="103">
        <v>2455.2190000000001</v>
      </c>
      <c r="J167" s="103">
        <v>0</v>
      </c>
      <c r="K167" s="103">
        <v>2455.2190000000001</v>
      </c>
    </row>
    <row r="168" spans="1:12">
      <c r="A168" s="874" t="s">
        <v>432</v>
      </c>
      <c r="B168" s="156" t="s">
        <v>279</v>
      </c>
      <c r="C168" s="102">
        <v>15223.560009999999</v>
      </c>
      <c r="D168" s="102">
        <v>10786.587</v>
      </c>
      <c r="E168" s="102">
        <v>26010.147010000001</v>
      </c>
      <c r="F168" s="102">
        <v>10154.55701</v>
      </c>
      <c r="G168" s="102">
        <v>10786.587</v>
      </c>
      <c r="H168" s="102">
        <v>20941.14401</v>
      </c>
      <c r="I168" s="102">
        <v>2399.5810000000001</v>
      </c>
      <c r="J168" s="102">
        <v>780.92</v>
      </c>
      <c r="K168" s="102">
        <v>3180.5010000000002</v>
      </c>
    </row>
    <row r="169" spans="1:12">
      <c r="A169" s="881"/>
      <c r="B169" s="156" t="s">
        <v>280</v>
      </c>
      <c r="C169" s="102">
        <v>10835.87586</v>
      </c>
      <c r="D169" s="102">
        <v>21566.114000000001</v>
      </c>
      <c r="E169" s="102">
        <v>32401.989860000001</v>
      </c>
      <c r="F169" s="102">
        <v>10835.87586</v>
      </c>
      <c r="G169" s="102">
        <v>21566.114000000001</v>
      </c>
      <c r="H169" s="102">
        <v>32401.989860000001</v>
      </c>
      <c r="I169" s="102">
        <v>8329.1849999999995</v>
      </c>
      <c r="J169" s="102">
        <v>18.02</v>
      </c>
      <c r="K169" s="102">
        <v>8347.2049999999999</v>
      </c>
    </row>
    <row r="170" spans="1:12">
      <c r="A170" s="875"/>
      <c r="B170" s="56" t="s">
        <v>9</v>
      </c>
      <c r="C170" s="103">
        <v>26059.435870000001</v>
      </c>
      <c r="D170" s="103">
        <v>32352.701000000001</v>
      </c>
      <c r="E170" s="103">
        <v>58412.136870000002</v>
      </c>
      <c r="F170" s="103">
        <v>20990.432870000001</v>
      </c>
      <c r="G170" s="103">
        <v>32352.701000000001</v>
      </c>
      <c r="H170" s="103">
        <v>53343.133870000005</v>
      </c>
      <c r="I170" s="103">
        <v>10728.766</v>
      </c>
      <c r="J170" s="103">
        <v>798.93999999999994</v>
      </c>
      <c r="K170" s="103">
        <v>11527.706</v>
      </c>
    </row>
    <row r="171" spans="1:12">
      <c r="A171" s="882" t="s">
        <v>281</v>
      </c>
      <c r="B171" s="883"/>
      <c r="C171" s="102"/>
      <c r="D171" s="102"/>
      <c r="E171" s="102">
        <v>3295.7421999999879</v>
      </c>
      <c r="F171" s="102"/>
      <c r="G171" s="102"/>
      <c r="H171" s="102">
        <v>3301.7421999999879</v>
      </c>
      <c r="I171" s="102"/>
      <c r="J171" s="102"/>
      <c r="K171" s="102">
        <v>449.75867999999969</v>
      </c>
      <c r="L171" s="233"/>
    </row>
    <row r="172" spans="1:12">
      <c r="A172" s="853" t="s">
        <v>796</v>
      </c>
      <c r="B172" s="853"/>
      <c r="C172" s="853"/>
      <c r="D172" s="853"/>
      <c r="E172" s="853"/>
      <c r="F172" s="853"/>
      <c r="G172" s="853"/>
      <c r="H172" s="853"/>
      <c r="I172" s="853"/>
      <c r="J172" s="853"/>
      <c r="K172" s="853"/>
      <c r="L172" s="233"/>
    </row>
    <row r="173" spans="1:12">
      <c r="A173" s="453" t="s">
        <v>1239</v>
      </c>
      <c r="K173" s="250"/>
    </row>
    <row r="174" spans="1:12">
      <c r="A174" s="453" t="s">
        <v>797</v>
      </c>
    </row>
    <row r="175" spans="1:12">
      <c r="A175" s="453" t="s">
        <v>798</v>
      </c>
      <c r="B175" s="452"/>
      <c r="C175" s="452"/>
      <c r="D175" s="452"/>
      <c r="E175" s="337"/>
      <c r="F175" s="452"/>
      <c r="G175" s="452"/>
      <c r="H175" s="337"/>
    </row>
    <row r="176" spans="1:12">
      <c r="A176" s="80" t="s">
        <v>799</v>
      </c>
    </row>
    <row r="177" spans="1:1">
      <c r="A177" s="80" t="s">
        <v>800</v>
      </c>
    </row>
    <row r="178" spans="1:1">
      <c r="A178" s="80" t="s">
        <v>801</v>
      </c>
    </row>
    <row r="179" spans="1:1">
      <c r="A179" s="80" t="s">
        <v>802</v>
      </c>
    </row>
    <row r="180" spans="1:1">
      <c r="A180" s="80" t="s">
        <v>803</v>
      </c>
    </row>
  </sheetData>
  <sheetProtection algorithmName="SHA-512" hashValue="cuk7KJGVaSRmU15moUUJ5JLl2wtETD2P7qM1rpyTcLXP+2nYhZThjha+Itaq3PC0MCRTrCsud+g6kNl7fi7DVw==" saltValue="QJAI0TD9Nm7qzvatjW8Qxg==" spinCount="100000" sheet="1" objects="1" scenarios="1"/>
  <mergeCells count="71">
    <mergeCell ref="L90:Q90"/>
    <mergeCell ref="R90:S90"/>
    <mergeCell ref="T90:U90"/>
    <mergeCell ref="P91:S91"/>
    <mergeCell ref="D92:E92"/>
    <mergeCell ref="F92:G92"/>
    <mergeCell ref="H92:I92"/>
    <mergeCell ref="J92:K92"/>
    <mergeCell ref="L92:M92"/>
    <mergeCell ref="N92:O92"/>
    <mergeCell ref="P92:Q92"/>
    <mergeCell ref="R92:S92"/>
    <mergeCell ref="T92:U92"/>
    <mergeCell ref="L132:M132"/>
    <mergeCell ref="N132:O132"/>
    <mergeCell ref="P132:Q132"/>
    <mergeCell ref="R132:S132"/>
    <mergeCell ref="T132:U132"/>
    <mergeCell ref="L130:Q130"/>
    <mergeCell ref="R130:S130"/>
    <mergeCell ref="T130:U130"/>
    <mergeCell ref="L131:O131"/>
    <mergeCell ref="P131:S131"/>
    <mergeCell ref="D130:K131"/>
    <mergeCell ref="D132:E132"/>
    <mergeCell ref="F132:G132"/>
    <mergeCell ref="H132:I132"/>
    <mergeCell ref="J132:K132"/>
    <mergeCell ref="C110:F111"/>
    <mergeCell ref="G110:I110"/>
    <mergeCell ref="I111:J111"/>
    <mergeCell ref="B90:C92"/>
    <mergeCell ref="D90:K91"/>
    <mergeCell ref="C67:F68"/>
    <mergeCell ref="G67:I67"/>
    <mergeCell ref="G68:H68"/>
    <mergeCell ref="I68:J68"/>
    <mergeCell ref="I35:K35"/>
    <mergeCell ref="I36:K36"/>
    <mergeCell ref="A38:A42"/>
    <mergeCell ref="A14:H14"/>
    <mergeCell ref="A21:H21"/>
    <mergeCell ref="A35:B35"/>
    <mergeCell ref="C35:E35"/>
    <mergeCell ref="F35:H35"/>
    <mergeCell ref="A36:A37"/>
    <mergeCell ref="B36:B37"/>
    <mergeCell ref="C36:E36"/>
    <mergeCell ref="F36:H36"/>
    <mergeCell ref="A43:A47"/>
    <mergeCell ref="A48:A52"/>
    <mergeCell ref="A53:A55"/>
    <mergeCell ref="A56:B56"/>
    <mergeCell ref="A150:B150"/>
    <mergeCell ref="B67:B69"/>
    <mergeCell ref="B110:B112"/>
    <mergeCell ref="B130:C132"/>
    <mergeCell ref="A172:K172"/>
    <mergeCell ref="F150:H150"/>
    <mergeCell ref="I150:K150"/>
    <mergeCell ref="A151:A152"/>
    <mergeCell ref="B151:B152"/>
    <mergeCell ref="C151:E151"/>
    <mergeCell ref="F151:H151"/>
    <mergeCell ref="I151:K151"/>
    <mergeCell ref="C150:E150"/>
    <mergeCell ref="A153:A157"/>
    <mergeCell ref="A158:A162"/>
    <mergeCell ref="A163:A167"/>
    <mergeCell ref="A168:A170"/>
    <mergeCell ref="A171:B17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635E-C1B2-4821-BABE-F9C9689C2199}">
  <dimension ref="A8:M75"/>
  <sheetViews>
    <sheetView showGridLines="0" workbookViewId="0"/>
  </sheetViews>
  <sheetFormatPr defaultColWidth="8.88671875" defaultRowHeight="14.4"/>
  <cols>
    <col min="1" max="1" width="36.21875" style="369" customWidth="1"/>
    <col min="2" max="2" width="21.21875" style="369" bestFit="1" customWidth="1"/>
    <col min="3" max="3" width="16.33203125" style="369" bestFit="1" customWidth="1"/>
    <col min="4" max="7" width="15.5546875" style="369" customWidth="1"/>
    <col min="8" max="13" width="16.6640625" style="369" customWidth="1"/>
    <col min="14" max="16384" width="8.88671875" style="369"/>
  </cols>
  <sheetData>
    <row r="8" spans="1:8" ht="21">
      <c r="A8" s="160" t="s">
        <v>815</v>
      </c>
      <c r="B8" s="160"/>
    </row>
    <row r="9" spans="1:8" ht="15" thickBot="1"/>
    <row r="10" spans="1:8" ht="18.600000000000001" thickTop="1" thickBot="1">
      <c r="A10" s="332" t="s">
        <v>113</v>
      </c>
      <c r="B10" s="332"/>
      <c r="C10" s="331"/>
      <c r="D10" s="331"/>
      <c r="E10" s="331"/>
      <c r="F10" s="331"/>
      <c r="G10" s="331"/>
      <c r="H10" s="331"/>
    </row>
    <row r="11" spans="1:8" ht="15" thickTop="1"/>
    <row r="13" spans="1:8" ht="15.6">
      <c r="A13" s="1" t="s">
        <v>776</v>
      </c>
      <c r="B13" s="1"/>
    </row>
    <row r="14" spans="1:8" ht="15.6">
      <c r="A14" s="130"/>
      <c r="B14" s="91" t="s">
        <v>853</v>
      </c>
      <c r="C14" s="58" t="s">
        <v>777</v>
      </c>
      <c r="D14" s="58" t="s">
        <v>410</v>
      </c>
      <c r="E14" s="58" t="s">
        <v>408</v>
      </c>
      <c r="F14" s="58">
        <v>2017</v>
      </c>
      <c r="G14" s="58">
        <v>2016</v>
      </c>
      <c r="H14" s="58">
        <v>2015</v>
      </c>
    </row>
    <row r="15" spans="1:8" ht="26.4">
      <c r="A15" s="235" t="s">
        <v>56</v>
      </c>
      <c r="B15" s="473">
        <v>129</v>
      </c>
      <c r="C15" s="231">
        <v>212</v>
      </c>
      <c r="D15" s="97">
        <v>18</v>
      </c>
      <c r="E15" s="97">
        <v>31</v>
      </c>
      <c r="F15" s="97">
        <v>30</v>
      </c>
      <c r="G15" s="97">
        <v>147</v>
      </c>
      <c r="H15" s="371">
        <v>199</v>
      </c>
    </row>
    <row r="16" spans="1:8" ht="26.4">
      <c r="A16" s="777" t="s">
        <v>250</v>
      </c>
      <c r="B16" s="778">
        <v>506</v>
      </c>
      <c r="C16" s="779">
        <v>1094</v>
      </c>
      <c r="D16" s="780">
        <v>1846</v>
      </c>
      <c r="E16" s="780">
        <v>1018</v>
      </c>
      <c r="F16" s="780">
        <v>388</v>
      </c>
      <c r="G16" s="780">
        <v>421</v>
      </c>
      <c r="H16" s="781">
        <v>508</v>
      </c>
    </row>
    <row r="17" spans="1:9" ht="7.8" customHeight="1">
      <c r="A17" s="235"/>
      <c r="B17" s="786"/>
      <c r="C17" s="787"/>
      <c r="D17" s="787"/>
      <c r="E17" s="787"/>
      <c r="F17" s="787"/>
      <c r="G17" s="787"/>
      <c r="H17" s="358"/>
    </row>
    <row r="18" spans="1:9" ht="15.6">
      <c r="A18" s="782" t="s">
        <v>57</v>
      </c>
      <c r="B18" s="783">
        <v>28026</v>
      </c>
      <c r="C18" s="784">
        <v>27648</v>
      </c>
      <c r="D18" s="785">
        <v>26683</v>
      </c>
      <c r="E18" s="785" t="s">
        <v>411</v>
      </c>
      <c r="F18" s="785" t="s">
        <v>412</v>
      </c>
      <c r="G18" s="785" t="s">
        <v>413</v>
      </c>
      <c r="H18" s="785">
        <v>22777</v>
      </c>
    </row>
    <row r="19" spans="1:9" ht="15.6">
      <c r="A19" s="235" t="s">
        <v>58</v>
      </c>
      <c r="B19" s="474">
        <v>6126</v>
      </c>
      <c r="C19" s="231">
        <v>5930</v>
      </c>
      <c r="D19" s="97">
        <v>5781</v>
      </c>
      <c r="E19" s="97" t="s">
        <v>414</v>
      </c>
      <c r="F19" s="97" t="s">
        <v>415</v>
      </c>
      <c r="G19" s="97" t="s">
        <v>416</v>
      </c>
      <c r="H19" s="97">
        <v>6469</v>
      </c>
    </row>
    <row r="20" spans="1:9" ht="15.6">
      <c r="A20" s="776" t="s">
        <v>59</v>
      </c>
      <c r="B20" s="475">
        <v>34152</v>
      </c>
      <c r="C20" s="100">
        <f>C18+C19</f>
        <v>33578</v>
      </c>
      <c r="D20" s="32">
        <v>32464</v>
      </c>
      <c r="E20" s="32">
        <v>30619</v>
      </c>
      <c r="F20" s="32">
        <v>29800</v>
      </c>
      <c r="G20" s="32" t="s">
        <v>1141</v>
      </c>
      <c r="H20" s="32">
        <v>29245</v>
      </c>
    </row>
    <row r="21" spans="1:9" ht="36" customHeight="1">
      <c r="A21" s="911" t="s">
        <v>854</v>
      </c>
      <c r="B21" s="911"/>
      <c r="C21" s="911"/>
      <c r="D21" s="911"/>
      <c r="E21" s="911"/>
      <c r="F21" s="911"/>
      <c r="G21" s="911"/>
      <c r="H21" s="911"/>
      <c r="I21" s="224"/>
    </row>
    <row r="22" spans="1:9">
      <c r="A22" s="852" t="s">
        <v>1041</v>
      </c>
      <c r="B22" s="852"/>
      <c r="C22" s="852"/>
      <c r="D22" s="852"/>
      <c r="E22" s="852"/>
      <c r="F22" s="852"/>
      <c r="G22" s="852"/>
      <c r="H22" s="852"/>
    </row>
    <row r="23" spans="1:9">
      <c r="A23" s="850" t="s">
        <v>855</v>
      </c>
      <c r="B23" s="850"/>
      <c r="C23" s="850"/>
      <c r="D23" s="850"/>
      <c r="E23" s="850"/>
      <c r="F23" s="850"/>
      <c r="G23" s="850"/>
    </row>
    <row r="25" spans="1:9" ht="14.4" customHeight="1">
      <c r="A25" s="1" t="s">
        <v>1082</v>
      </c>
      <c r="B25" s="1"/>
      <c r="C25" s="1"/>
      <c r="D25" s="1"/>
      <c r="E25" s="1"/>
      <c r="F25" s="1"/>
      <c r="G25" s="1"/>
      <c r="H25" s="1"/>
    </row>
    <row r="26" spans="1:9" ht="26.4" customHeight="1">
      <c r="A26" s="915" t="s">
        <v>1016</v>
      </c>
      <c r="B26" s="917" t="s">
        <v>1017</v>
      </c>
      <c r="C26" s="917" t="s">
        <v>1018</v>
      </c>
      <c r="D26" s="919" t="s">
        <v>1019</v>
      </c>
      <c r="E26" s="920"/>
      <c r="F26" s="920"/>
      <c r="G26" s="920"/>
      <c r="H26" s="921"/>
    </row>
    <row r="27" spans="1:9" ht="27">
      <c r="A27" s="916"/>
      <c r="B27" s="918"/>
      <c r="C27" s="918"/>
      <c r="D27" s="671" t="s">
        <v>1020</v>
      </c>
      <c r="E27" s="736" t="s">
        <v>1021</v>
      </c>
      <c r="F27" s="736" t="s">
        <v>1022</v>
      </c>
      <c r="G27" s="736" t="s">
        <v>1023</v>
      </c>
      <c r="H27" s="736" t="s">
        <v>1024</v>
      </c>
    </row>
    <row r="28" spans="1:9">
      <c r="A28" s="768" t="s">
        <v>11</v>
      </c>
      <c r="B28" s="769"/>
      <c r="C28" s="769"/>
      <c r="D28" s="769"/>
      <c r="E28" s="769"/>
      <c r="F28" s="769"/>
      <c r="G28" s="769"/>
      <c r="H28" s="481"/>
    </row>
    <row r="29" spans="1:9">
      <c r="A29" s="124" t="s">
        <v>1025</v>
      </c>
      <c r="B29" s="124" t="s">
        <v>42</v>
      </c>
      <c r="C29" s="124" t="s">
        <v>1026</v>
      </c>
      <c r="D29" s="124">
        <v>0</v>
      </c>
      <c r="E29" s="124">
        <v>1</v>
      </c>
      <c r="F29" s="124">
        <v>8</v>
      </c>
      <c r="G29" s="124">
        <v>10</v>
      </c>
      <c r="H29" s="124">
        <v>347</v>
      </c>
    </row>
    <row r="30" spans="1:9">
      <c r="A30" s="124" t="s">
        <v>1027</v>
      </c>
      <c r="B30" s="124" t="s">
        <v>44</v>
      </c>
      <c r="C30" s="124" t="s">
        <v>1026</v>
      </c>
      <c r="D30" s="124">
        <v>0</v>
      </c>
      <c r="E30" s="124">
        <v>3</v>
      </c>
      <c r="F30" s="124">
        <v>9</v>
      </c>
      <c r="G30" s="124">
        <v>8</v>
      </c>
      <c r="H30" s="124">
        <v>483</v>
      </c>
    </row>
    <row r="31" spans="1:9">
      <c r="A31" s="124" t="s">
        <v>1028</v>
      </c>
      <c r="B31" s="124" t="s">
        <v>1029</v>
      </c>
      <c r="C31" s="124" t="s">
        <v>1030</v>
      </c>
      <c r="D31" s="124">
        <v>0</v>
      </c>
      <c r="E31" s="124">
        <v>3</v>
      </c>
      <c r="F31" s="124">
        <v>7</v>
      </c>
      <c r="G31" s="124">
        <v>7</v>
      </c>
      <c r="H31" s="124">
        <v>200</v>
      </c>
    </row>
    <row r="32" spans="1:9">
      <c r="A32" s="124" t="s">
        <v>1027</v>
      </c>
      <c r="B32" s="124" t="s">
        <v>45</v>
      </c>
      <c r="C32" s="124" t="s">
        <v>1026</v>
      </c>
      <c r="D32" s="124">
        <v>0</v>
      </c>
      <c r="E32" s="124">
        <v>3</v>
      </c>
      <c r="F32" s="124">
        <v>10</v>
      </c>
      <c r="G32" s="124">
        <v>8</v>
      </c>
      <c r="H32" s="124">
        <v>471</v>
      </c>
    </row>
    <row r="33" spans="1:8">
      <c r="A33" s="124" t="s">
        <v>1027</v>
      </c>
      <c r="B33" s="124" t="s">
        <v>46</v>
      </c>
      <c r="C33" s="124" t="s">
        <v>1026</v>
      </c>
      <c r="D33" s="124">
        <v>0</v>
      </c>
      <c r="E33" s="124">
        <v>2</v>
      </c>
      <c r="F33" s="124">
        <v>9</v>
      </c>
      <c r="G33" s="124">
        <v>10</v>
      </c>
      <c r="H33" s="124">
        <v>453</v>
      </c>
    </row>
    <row r="34" spans="1:8">
      <c r="A34" s="124" t="s">
        <v>1027</v>
      </c>
      <c r="B34" s="124" t="s">
        <v>47</v>
      </c>
      <c r="C34" s="124" t="s">
        <v>1026</v>
      </c>
      <c r="D34" s="124">
        <v>0</v>
      </c>
      <c r="E34" s="124">
        <v>3</v>
      </c>
      <c r="F34" s="124">
        <v>9</v>
      </c>
      <c r="G34" s="124">
        <v>9</v>
      </c>
      <c r="H34" s="124">
        <v>462</v>
      </c>
    </row>
    <row r="35" spans="1:8">
      <c r="A35" s="124" t="s">
        <v>1027</v>
      </c>
      <c r="B35" s="124" t="s">
        <v>48</v>
      </c>
      <c r="C35" s="124" t="s">
        <v>201</v>
      </c>
      <c r="D35" s="124">
        <v>0</v>
      </c>
      <c r="E35" s="124">
        <v>2</v>
      </c>
      <c r="F35" s="124">
        <v>9</v>
      </c>
      <c r="G35" s="124">
        <v>10</v>
      </c>
      <c r="H35" s="124">
        <v>471</v>
      </c>
    </row>
    <row r="36" spans="1:8">
      <c r="A36" s="124" t="s">
        <v>1027</v>
      </c>
      <c r="B36" s="124" t="s">
        <v>49</v>
      </c>
      <c r="C36" s="124" t="s">
        <v>1026</v>
      </c>
      <c r="D36" s="124">
        <v>0</v>
      </c>
      <c r="E36" s="124">
        <v>3</v>
      </c>
      <c r="F36" s="124">
        <v>10</v>
      </c>
      <c r="G36" s="124">
        <v>9</v>
      </c>
      <c r="H36" s="124">
        <v>466</v>
      </c>
    </row>
    <row r="37" spans="1:8">
      <c r="A37" s="124" t="s">
        <v>1027</v>
      </c>
      <c r="B37" s="124" t="s">
        <v>196</v>
      </c>
      <c r="C37" s="124" t="s">
        <v>1026</v>
      </c>
      <c r="D37" s="124">
        <v>0</v>
      </c>
      <c r="E37" s="124">
        <v>1</v>
      </c>
      <c r="F37" s="124">
        <v>9</v>
      </c>
      <c r="G37" s="124">
        <v>9</v>
      </c>
      <c r="H37" s="124">
        <v>353</v>
      </c>
    </row>
    <row r="38" spans="1:8">
      <c r="A38" s="124" t="s">
        <v>1027</v>
      </c>
      <c r="B38" s="124" t="s">
        <v>93</v>
      </c>
      <c r="C38" s="124" t="s">
        <v>1031</v>
      </c>
      <c r="D38" s="124">
        <v>0</v>
      </c>
      <c r="E38" s="124">
        <v>4</v>
      </c>
      <c r="F38" s="124">
        <v>11</v>
      </c>
      <c r="G38" s="124">
        <v>9</v>
      </c>
      <c r="H38" s="124">
        <v>515</v>
      </c>
    </row>
    <row r="39" spans="1:8">
      <c r="A39" s="768" t="s">
        <v>1032</v>
      </c>
      <c r="B39" s="769"/>
      <c r="C39" s="769"/>
      <c r="D39" s="769"/>
      <c r="E39" s="769"/>
      <c r="F39" s="769"/>
      <c r="G39" s="769"/>
      <c r="H39" s="481"/>
    </row>
    <row r="40" spans="1:8">
      <c r="A40" s="124" t="s">
        <v>1033</v>
      </c>
      <c r="B40" s="124" t="s">
        <v>50</v>
      </c>
      <c r="C40" s="124" t="s">
        <v>1034</v>
      </c>
      <c r="D40" s="124">
        <v>0</v>
      </c>
      <c r="E40" s="124">
        <v>5</v>
      </c>
      <c r="F40" s="124">
        <v>11</v>
      </c>
      <c r="G40" s="124">
        <v>10</v>
      </c>
      <c r="H40" s="124">
        <v>561</v>
      </c>
    </row>
    <row r="41" spans="1:8">
      <c r="A41" s="124" t="s">
        <v>1035</v>
      </c>
      <c r="B41" s="124" t="s">
        <v>52</v>
      </c>
      <c r="C41" s="124" t="s">
        <v>213</v>
      </c>
      <c r="D41" s="124">
        <v>0</v>
      </c>
      <c r="E41" s="124">
        <v>0</v>
      </c>
      <c r="F41" s="124">
        <v>8</v>
      </c>
      <c r="G41" s="124">
        <v>12</v>
      </c>
      <c r="H41" s="124">
        <v>204</v>
      </c>
    </row>
    <row r="42" spans="1:8">
      <c r="A42" s="768" t="s">
        <v>12</v>
      </c>
      <c r="B42" s="769"/>
      <c r="C42" s="769"/>
      <c r="D42" s="769"/>
      <c r="E42" s="769"/>
      <c r="F42" s="769"/>
      <c r="G42" s="769"/>
      <c r="H42" s="481"/>
    </row>
    <row r="43" spans="1:8">
      <c r="A43" s="124" t="s">
        <v>1036</v>
      </c>
      <c r="B43" s="124" t="s">
        <v>43</v>
      </c>
      <c r="C43" s="124" t="s">
        <v>201</v>
      </c>
      <c r="D43" s="124">
        <v>4</v>
      </c>
      <c r="E43" s="124">
        <v>10</v>
      </c>
      <c r="F43" s="124">
        <v>31</v>
      </c>
      <c r="G43" s="124">
        <v>27</v>
      </c>
      <c r="H43" s="124">
        <v>510</v>
      </c>
    </row>
    <row r="44" spans="1:8">
      <c r="A44" s="124" t="s">
        <v>1037</v>
      </c>
      <c r="B44" s="124" t="s">
        <v>51</v>
      </c>
      <c r="C44" s="124" t="s">
        <v>201</v>
      </c>
      <c r="D44" s="124">
        <v>4</v>
      </c>
      <c r="E44" s="124">
        <v>3</v>
      </c>
      <c r="F44" s="124">
        <v>5</v>
      </c>
      <c r="G44" s="124">
        <v>7</v>
      </c>
      <c r="H44" s="124">
        <v>203</v>
      </c>
    </row>
    <row r="45" spans="1:8" ht="15" customHeight="1">
      <c r="A45" s="911" t="s">
        <v>1038</v>
      </c>
      <c r="B45" s="911"/>
      <c r="C45" s="911"/>
      <c r="D45" s="911"/>
      <c r="E45" s="911"/>
      <c r="F45" s="911"/>
      <c r="G45" s="911"/>
      <c r="H45" s="911"/>
    </row>
    <row r="46" spans="1:8" ht="14.4" customHeight="1">
      <c r="A46" s="852" t="s">
        <v>1039</v>
      </c>
      <c r="B46" s="852"/>
      <c r="C46" s="852"/>
      <c r="D46" s="852"/>
      <c r="E46" s="852"/>
      <c r="F46" s="852"/>
      <c r="G46" s="852"/>
      <c r="H46" s="852"/>
    </row>
    <row r="47" spans="1:8" ht="14.4" customHeight="1">
      <c r="A47" s="852" t="s">
        <v>1040</v>
      </c>
      <c r="B47" s="852"/>
      <c r="C47" s="852"/>
      <c r="D47" s="852"/>
      <c r="E47" s="852"/>
      <c r="F47" s="852"/>
      <c r="G47" s="852"/>
      <c r="H47" s="852"/>
    </row>
    <row r="48" spans="1:8">
      <c r="A48" s="770"/>
      <c r="B48" s="770"/>
      <c r="C48" s="770"/>
      <c r="D48" s="770"/>
      <c r="E48" s="770"/>
      <c r="F48" s="770"/>
      <c r="G48" s="770"/>
      <c r="H48" s="770"/>
    </row>
    <row r="49" spans="1:13" ht="14.4" customHeight="1">
      <c r="A49" s="1" t="s">
        <v>1081</v>
      </c>
      <c r="B49" s="1"/>
      <c r="C49" s="1"/>
      <c r="D49" s="1"/>
      <c r="E49" s="1"/>
      <c r="F49" s="1"/>
      <c r="G49" s="1"/>
      <c r="H49" s="1"/>
      <c r="I49" s="1"/>
      <c r="J49" s="1"/>
      <c r="K49" s="1"/>
      <c r="L49" s="1"/>
      <c r="M49" s="1"/>
    </row>
    <row r="50" spans="1:13" ht="68.400000000000006">
      <c r="A50" s="681" t="s">
        <v>1042</v>
      </c>
      <c r="B50" s="681" t="s">
        <v>1018</v>
      </c>
      <c r="C50" s="681" t="s">
        <v>1017</v>
      </c>
      <c r="D50" s="681" t="s">
        <v>1043</v>
      </c>
      <c r="E50" s="681" t="s">
        <v>1074</v>
      </c>
      <c r="F50" s="681" t="s">
        <v>1044</v>
      </c>
      <c r="G50" s="681" t="s">
        <v>1045</v>
      </c>
      <c r="H50" s="681" t="s">
        <v>1076</v>
      </c>
      <c r="I50" s="681" t="s">
        <v>1046</v>
      </c>
      <c r="J50" s="681" t="s">
        <v>1047</v>
      </c>
      <c r="K50" s="681" t="s">
        <v>1048</v>
      </c>
      <c r="L50" s="681" t="s">
        <v>1079</v>
      </c>
      <c r="M50" s="681" t="s">
        <v>1049</v>
      </c>
    </row>
    <row r="51" spans="1:13">
      <c r="A51" s="674" t="s">
        <v>11</v>
      </c>
      <c r="B51" s="674"/>
      <c r="C51" s="674"/>
      <c r="D51" s="674"/>
      <c r="E51" s="674"/>
      <c r="F51" s="674"/>
      <c r="G51" s="674"/>
      <c r="H51" s="674"/>
      <c r="I51" s="674"/>
      <c r="J51" s="674"/>
      <c r="K51" s="674"/>
      <c r="L51" s="674"/>
      <c r="M51" s="675"/>
    </row>
    <row r="52" spans="1:13" ht="39.6">
      <c r="A52" s="170" t="s">
        <v>1025</v>
      </c>
      <c r="B52" s="170" t="s">
        <v>1026</v>
      </c>
      <c r="C52" s="170" t="s">
        <v>42</v>
      </c>
      <c r="D52" s="774">
        <v>188</v>
      </c>
      <c r="E52" s="170" t="s">
        <v>1050</v>
      </c>
      <c r="F52" s="170" t="s">
        <v>1051</v>
      </c>
      <c r="G52" s="170" t="s">
        <v>1052</v>
      </c>
      <c r="H52" s="170" t="s">
        <v>1053</v>
      </c>
      <c r="I52" s="170" t="s">
        <v>1054</v>
      </c>
      <c r="J52" s="170" t="s">
        <v>1055</v>
      </c>
      <c r="K52" s="170" t="s">
        <v>1056</v>
      </c>
      <c r="L52" s="170" t="s">
        <v>39</v>
      </c>
      <c r="M52" s="170" t="s">
        <v>1057</v>
      </c>
    </row>
    <row r="53" spans="1:13" ht="26.4">
      <c r="A53" s="170" t="s">
        <v>1027</v>
      </c>
      <c r="B53" s="170" t="s">
        <v>1026</v>
      </c>
      <c r="C53" s="170" t="s">
        <v>49</v>
      </c>
      <c r="D53" s="774">
        <v>44</v>
      </c>
      <c r="E53" s="170" t="s">
        <v>1050</v>
      </c>
      <c r="F53" s="170" t="s">
        <v>1051</v>
      </c>
      <c r="G53" s="170" t="s">
        <v>1058</v>
      </c>
      <c r="H53" s="170" t="s">
        <v>1059</v>
      </c>
      <c r="I53" s="170" t="s">
        <v>1060</v>
      </c>
      <c r="J53" s="170" t="s">
        <v>445</v>
      </c>
      <c r="K53" s="170" t="s">
        <v>1061</v>
      </c>
      <c r="L53" s="170" t="s">
        <v>39</v>
      </c>
      <c r="M53" s="170" t="s">
        <v>1057</v>
      </c>
    </row>
    <row r="54" spans="1:13">
      <c r="A54" s="912" t="s">
        <v>1032</v>
      </c>
      <c r="B54" s="912"/>
      <c r="C54" s="912"/>
      <c r="D54" s="912"/>
      <c r="E54" s="912"/>
      <c r="F54" s="912"/>
      <c r="G54" s="912"/>
      <c r="H54" s="912"/>
      <c r="I54" s="912"/>
      <c r="J54" s="912"/>
      <c r="K54" s="912"/>
      <c r="L54" s="912"/>
      <c r="M54" s="912"/>
    </row>
    <row r="55" spans="1:13" ht="26.4">
      <c r="A55" s="170" t="s">
        <v>1035</v>
      </c>
      <c r="B55" s="170" t="s">
        <v>213</v>
      </c>
      <c r="C55" s="170" t="s">
        <v>52</v>
      </c>
      <c r="D55" s="774">
        <v>47</v>
      </c>
      <c r="E55" s="170" t="s">
        <v>1050</v>
      </c>
      <c r="F55" s="170" t="s">
        <v>1051</v>
      </c>
      <c r="G55" s="672" t="s">
        <v>1062</v>
      </c>
      <c r="H55" s="170" t="s">
        <v>1053</v>
      </c>
      <c r="I55" s="170" t="s">
        <v>1063</v>
      </c>
      <c r="J55" s="170" t="s">
        <v>1055</v>
      </c>
      <c r="K55" s="170" t="s">
        <v>1064</v>
      </c>
      <c r="L55" s="170" t="s">
        <v>39</v>
      </c>
      <c r="M55" s="170" t="s">
        <v>1057</v>
      </c>
    </row>
    <row r="56" spans="1:13" ht="52.8">
      <c r="A56" s="170" t="s">
        <v>1035</v>
      </c>
      <c r="B56" s="170" t="s">
        <v>213</v>
      </c>
      <c r="C56" s="170" t="s">
        <v>52</v>
      </c>
      <c r="D56" s="774">
        <v>47</v>
      </c>
      <c r="E56" s="170" t="s">
        <v>1050</v>
      </c>
      <c r="F56" s="170" t="s">
        <v>1065</v>
      </c>
      <c r="G56" s="170" t="s">
        <v>1066</v>
      </c>
      <c r="H56" s="170" t="s">
        <v>1053</v>
      </c>
      <c r="I56" s="170" t="s">
        <v>1067</v>
      </c>
      <c r="J56" s="170" t="s">
        <v>1055</v>
      </c>
      <c r="K56" s="170" t="s">
        <v>1068</v>
      </c>
      <c r="L56" s="170" t="s">
        <v>39</v>
      </c>
      <c r="M56" s="170" t="s">
        <v>1057</v>
      </c>
    </row>
    <row r="57" spans="1:13">
      <c r="A57" s="676" t="s">
        <v>12</v>
      </c>
      <c r="B57" s="676"/>
      <c r="C57" s="676"/>
      <c r="D57" s="676"/>
      <c r="E57" s="676"/>
      <c r="F57" s="676"/>
      <c r="G57" s="676"/>
      <c r="H57" s="676"/>
      <c r="I57" s="676"/>
      <c r="J57" s="676"/>
      <c r="K57" s="676"/>
      <c r="L57" s="676"/>
      <c r="M57" s="677"/>
    </row>
    <row r="58" spans="1:13" ht="26.4">
      <c r="A58" s="673" t="s">
        <v>1036</v>
      </c>
      <c r="B58" s="673" t="s">
        <v>201</v>
      </c>
      <c r="C58" s="673" t="s">
        <v>43</v>
      </c>
      <c r="D58" s="775">
        <v>11</v>
      </c>
      <c r="E58" s="673" t="s">
        <v>1050</v>
      </c>
      <c r="F58" s="673" t="s">
        <v>1051</v>
      </c>
      <c r="G58" s="673" t="s">
        <v>1069</v>
      </c>
      <c r="H58" s="673" t="s">
        <v>1070</v>
      </c>
      <c r="I58" s="673" t="s">
        <v>39</v>
      </c>
      <c r="J58" s="673" t="s">
        <v>39</v>
      </c>
      <c r="K58" s="673" t="s">
        <v>39</v>
      </c>
      <c r="L58" s="673" t="s">
        <v>1071</v>
      </c>
      <c r="M58" s="673" t="s">
        <v>1057</v>
      </c>
    </row>
    <row r="59" spans="1:13">
      <c r="A59" s="913" t="s">
        <v>1072</v>
      </c>
      <c r="B59" s="913"/>
      <c r="C59" s="913"/>
      <c r="D59" s="913"/>
      <c r="E59" s="913"/>
      <c r="F59" s="913"/>
      <c r="G59" s="913"/>
      <c r="H59" s="913"/>
      <c r="I59" s="913"/>
      <c r="J59" s="913"/>
      <c r="K59" s="913"/>
      <c r="L59" s="913"/>
      <c r="M59" s="913"/>
    </row>
    <row r="60" spans="1:13">
      <c r="A60" s="914" t="s">
        <v>1073</v>
      </c>
      <c r="B60" s="914"/>
      <c r="C60" s="914"/>
      <c r="D60" s="914"/>
      <c r="E60" s="914"/>
      <c r="F60" s="914"/>
      <c r="G60" s="914"/>
      <c r="H60" s="914"/>
      <c r="I60" s="914"/>
      <c r="J60" s="914"/>
      <c r="K60" s="914"/>
      <c r="L60" s="914"/>
      <c r="M60" s="914"/>
    </row>
    <row r="61" spans="1:13">
      <c r="A61" s="680" t="s">
        <v>1075</v>
      </c>
      <c r="B61" s="678"/>
      <c r="C61" s="678"/>
      <c r="D61" s="679"/>
      <c r="E61" s="678"/>
      <c r="F61" s="678"/>
      <c r="G61" s="678"/>
      <c r="H61" s="678"/>
      <c r="I61" s="678"/>
      <c r="J61" s="678"/>
      <c r="K61" s="678"/>
      <c r="L61" s="678"/>
      <c r="M61" s="678"/>
    </row>
    <row r="62" spans="1:13">
      <c r="A62" s="910" t="s">
        <v>1077</v>
      </c>
      <c r="B62" s="910"/>
      <c r="C62" s="910"/>
      <c r="D62" s="910"/>
      <c r="E62" s="910"/>
      <c r="F62" s="910"/>
      <c r="G62" s="910"/>
      <c r="H62" s="910"/>
      <c r="I62" s="910"/>
      <c r="J62" s="910"/>
      <c r="K62" s="910"/>
      <c r="L62" s="910"/>
      <c r="M62" s="910"/>
    </row>
    <row r="63" spans="1:13" ht="22.2" customHeight="1">
      <c r="A63" s="910" t="s">
        <v>1078</v>
      </c>
      <c r="B63" s="910"/>
      <c r="C63" s="910"/>
      <c r="D63" s="910"/>
      <c r="E63" s="910"/>
      <c r="F63" s="910"/>
      <c r="G63" s="910"/>
      <c r="H63" s="910"/>
      <c r="I63" s="910"/>
      <c r="J63" s="910"/>
      <c r="K63" s="910"/>
      <c r="L63" s="910"/>
      <c r="M63" s="910"/>
    </row>
    <row r="64" spans="1:13">
      <c r="A64" s="910" t="s">
        <v>1080</v>
      </c>
      <c r="B64" s="910"/>
      <c r="C64" s="910"/>
      <c r="D64" s="910"/>
      <c r="E64" s="910"/>
      <c r="F64" s="910"/>
      <c r="G64" s="910"/>
      <c r="H64" s="910"/>
      <c r="I64" s="910"/>
      <c r="J64" s="910"/>
      <c r="K64" s="910"/>
      <c r="L64" s="910"/>
      <c r="M64" s="910"/>
    </row>
    <row r="65" spans="1:13">
      <c r="A65" s="772"/>
      <c r="B65" s="772"/>
      <c r="C65" s="772"/>
      <c r="D65" s="772"/>
      <c r="E65" s="772"/>
      <c r="F65" s="772"/>
      <c r="G65" s="772"/>
      <c r="H65" s="772"/>
      <c r="I65" s="772"/>
      <c r="J65" s="772"/>
      <c r="K65" s="772"/>
      <c r="L65" s="772"/>
      <c r="M65" s="772"/>
    </row>
    <row r="66" spans="1:13">
      <c r="A66" s="772"/>
      <c r="B66" s="772"/>
      <c r="C66" s="772"/>
      <c r="D66" s="772"/>
      <c r="E66" s="772"/>
      <c r="F66" s="772"/>
      <c r="G66" s="772"/>
      <c r="H66" s="772"/>
      <c r="I66" s="772"/>
      <c r="J66" s="772"/>
      <c r="K66" s="772"/>
      <c r="L66" s="772"/>
      <c r="M66" s="772"/>
    </row>
    <row r="67" spans="1:13" ht="22.8" customHeight="1">
      <c r="A67" s="772"/>
      <c r="B67" s="772"/>
      <c r="C67" s="772"/>
      <c r="D67" s="772"/>
      <c r="E67" s="772"/>
      <c r="F67" s="772"/>
      <c r="G67" s="772"/>
      <c r="H67" s="772"/>
      <c r="I67" s="772"/>
      <c r="J67" s="772"/>
      <c r="K67" s="772"/>
      <c r="L67" s="772"/>
      <c r="M67" s="772"/>
    </row>
    <row r="68" spans="1:13" ht="23.4" customHeight="1">
      <c r="A68" s="772"/>
      <c r="B68" s="772"/>
      <c r="C68" s="772"/>
      <c r="D68" s="772"/>
      <c r="E68" s="772"/>
      <c r="F68" s="772"/>
      <c r="G68" s="772"/>
      <c r="H68" s="772"/>
      <c r="I68" s="772"/>
      <c r="J68" s="772"/>
      <c r="K68" s="772"/>
      <c r="L68" s="772"/>
      <c r="M68" s="772"/>
    </row>
    <row r="69" spans="1:13">
      <c r="A69" s="772"/>
      <c r="B69" s="772"/>
      <c r="C69" s="772"/>
      <c r="D69" s="772"/>
      <c r="E69" s="772"/>
      <c r="F69" s="772"/>
      <c r="G69" s="772"/>
      <c r="H69" s="772"/>
      <c r="I69" s="772"/>
      <c r="J69" s="772"/>
      <c r="K69" s="772"/>
      <c r="L69" s="772"/>
      <c r="M69" s="772"/>
    </row>
    <row r="70" spans="1:13">
      <c r="A70" s="772"/>
      <c r="B70" s="772"/>
      <c r="C70" s="772"/>
      <c r="D70" s="772"/>
      <c r="E70" s="772"/>
      <c r="F70" s="772"/>
      <c r="G70" s="772"/>
      <c r="H70" s="772"/>
      <c r="I70" s="772"/>
      <c r="J70" s="772"/>
      <c r="K70" s="772"/>
      <c r="L70" s="772"/>
      <c r="M70" s="772"/>
    </row>
    <row r="71" spans="1:13">
      <c r="A71" s="772"/>
      <c r="B71" s="772"/>
      <c r="C71" s="772"/>
      <c r="D71" s="772"/>
      <c r="E71" s="772"/>
      <c r="F71" s="772"/>
      <c r="G71" s="772"/>
      <c r="H71" s="772"/>
      <c r="I71" s="772"/>
      <c r="J71" s="772"/>
      <c r="K71" s="772"/>
      <c r="L71" s="772"/>
      <c r="M71" s="772"/>
    </row>
    <row r="72" spans="1:13">
      <c r="A72" s="772"/>
      <c r="B72" s="772"/>
      <c r="C72" s="772"/>
      <c r="D72" s="772"/>
      <c r="E72" s="772"/>
      <c r="F72" s="772"/>
      <c r="G72" s="772"/>
      <c r="H72" s="772"/>
      <c r="I72" s="772"/>
      <c r="J72" s="772"/>
      <c r="K72" s="772"/>
      <c r="L72" s="772"/>
      <c r="M72" s="772"/>
    </row>
    <row r="73" spans="1:13">
      <c r="A73" s="772"/>
      <c r="B73" s="772"/>
      <c r="C73" s="772"/>
      <c r="D73" s="772"/>
      <c r="E73" s="772"/>
      <c r="F73" s="772"/>
      <c r="G73" s="772"/>
      <c r="H73" s="772"/>
      <c r="I73" s="772"/>
      <c r="J73" s="772"/>
      <c r="K73" s="772"/>
      <c r="L73" s="772"/>
      <c r="M73" s="772"/>
    </row>
    <row r="74" spans="1:13">
      <c r="A74" s="772"/>
      <c r="B74" s="772"/>
      <c r="C74" s="772"/>
      <c r="D74" s="772"/>
      <c r="E74" s="772"/>
      <c r="F74" s="772"/>
      <c r="G74" s="772"/>
      <c r="H74" s="772"/>
      <c r="I74" s="772"/>
      <c r="J74" s="772"/>
      <c r="K74" s="772"/>
      <c r="L74" s="772"/>
      <c r="M74" s="772"/>
    </row>
    <row r="75" spans="1:13">
      <c r="A75" s="772"/>
      <c r="B75" s="772"/>
      <c r="C75" s="772"/>
      <c r="D75" s="772"/>
      <c r="E75" s="772"/>
      <c r="F75" s="772"/>
      <c r="G75" s="772"/>
      <c r="H75" s="772"/>
      <c r="I75" s="772"/>
      <c r="J75" s="772"/>
      <c r="K75" s="772"/>
      <c r="L75" s="772"/>
      <c r="M75" s="772"/>
    </row>
  </sheetData>
  <sheetProtection algorithmName="SHA-512" hashValue="8b3eeuYkS07BZ478X2xEadGsKFTaY+bUzSHgNW8twVVmtPA8UXvn0dwueFemoPPFb4wZdL7v7jSw7LVQPdwkCw==" saltValue="IZVcrHlbpnRC2XdoR4BGlA==" spinCount="100000" sheet="1" objects="1" scenarios="1"/>
  <mergeCells count="16">
    <mergeCell ref="A21:H21"/>
    <mergeCell ref="A22:H22"/>
    <mergeCell ref="A23:G23"/>
    <mergeCell ref="A26:A27"/>
    <mergeCell ref="B26:B27"/>
    <mergeCell ref="C26:C27"/>
    <mergeCell ref="D26:H26"/>
    <mergeCell ref="A62:M62"/>
    <mergeCell ref="A63:M63"/>
    <mergeCell ref="A64:M64"/>
    <mergeCell ref="A45:H45"/>
    <mergeCell ref="A46:H46"/>
    <mergeCell ref="A47:H47"/>
    <mergeCell ref="A54:M54"/>
    <mergeCell ref="A59:M59"/>
    <mergeCell ref="A60:M6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F3D13-C773-432A-BF1D-C4466314A4EA}">
  <dimension ref="A7:N106"/>
  <sheetViews>
    <sheetView showGridLines="0" zoomScaleNormal="100" workbookViewId="0"/>
  </sheetViews>
  <sheetFormatPr defaultColWidth="8.77734375" defaultRowHeight="13.8"/>
  <cols>
    <col min="1" max="2" width="25.77734375" style="8" customWidth="1"/>
    <col min="3" max="4" width="20.77734375" style="8" customWidth="1"/>
    <col min="5" max="5" width="16.77734375" style="8" customWidth="1"/>
    <col min="6" max="6" width="17.21875" style="8" customWidth="1"/>
    <col min="7" max="7" width="16.5546875" style="8" customWidth="1"/>
    <col min="8" max="8" width="15.5546875" style="8" customWidth="1"/>
    <col min="9" max="9" width="16.44140625" style="8" customWidth="1"/>
    <col min="10" max="16384" width="8.77734375" style="8"/>
  </cols>
  <sheetData>
    <row r="7" spans="1:8" ht="21">
      <c r="A7" s="160" t="s">
        <v>815</v>
      </c>
      <c r="B7" s="160"/>
      <c r="C7" s="160"/>
    </row>
    <row r="8" spans="1:8" ht="14.4" thickBot="1"/>
    <row r="9" spans="1:8" ht="18.600000000000001" thickTop="1" thickBot="1">
      <c r="A9" s="332" t="s">
        <v>804</v>
      </c>
      <c r="B9" s="332"/>
      <c r="C9" s="332"/>
      <c r="D9" s="338"/>
      <c r="E9" s="338"/>
      <c r="F9" s="338"/>
      <c r="G9" s="338"/>
      <c r="H9" s="338"/>
    </row>
    <row r="10" spans="1:8" ht="18" thickTop="1">
      <c r="A10" s="161"/>
      <c r="B10" s="161"/>
      <c r="C10" s="161"/>
      <c r="D10" s="788"/>
      <c r="E10" s="788"/>
      <c r="F10" s="788"/>
      <c r="G10" s="788"/>
      <c r="H10" s="788"/>
    </row>
    <row r="11" spans="1:8" ht="17.399999999999999">
      <c r="A11" s="161"/>
      <c r="B11" s="161"/>
      <c r="C11" s="161"/>
      <c r="D11" s="788"/>
      <c r="E11" s="788"/>
      <c r="F11" s="788"/>
      <c r="G11" s="788"/>
      <c r="H11" s="788"/>
    </row>
    <row r="12" spans="1:8" ht="15.6">
      <c r="A12" s="6" t="s">
        <v>923</v>
      </c>
      <c r="B12" s="6"/>
      <c r="C12" s="6"/>
    </row>
    <row r="13" spans="1:8">
      <c r="A13" s="131"/>
      <c r="B13" s="131">
        <v>2021</v>
      </c>
      <c r="C13" s="131">
        <v>2020</v>
      </c>
      <c r="D13" s="131">
        <v>2019</v>
      </c>
      <c r="E13" s="63">
        <v>2018</v>
      </c>
      <c r="F13" s="132">
        <v>2017</v>
      </c>
      <c r="G13" s="132">
        <v>2016</v>
      </c>
      <c r="H13" s="132">
        <v>2015</v>
      </c>
    </row>
    <row r="14" spans="1:8" ht="41.55" customHeight="1">
      <c r="A14" s="507" t="s">
        <v>101</v>
      </c>
      <c r="B14" s="508">
        <v>66585000</v>
      </c>
      <c r="C14" s="509">
        <v>72000000</v>
      </c>
      <c r="D14" s="509">
        <v>74000000</v>
      </c>
      <c r="E14" s="509">
        <v>76000000</v>
      </c>
      <c r="F14" s="510">
        <v>75000000</v>
      </c>
      <c r="G14" s="511">
        <v>73000000</v>
      </c>
      <c r="H14" s="512">
        <v>69000000</v>
      </c>
    </row>
    <row r="15" spans="1:8" ht="22.95" customHeight="1">
      <c r="A15" s="507" t="s">
        <v>103</v>
      </c>
      <c r="B15" s="508">
        <v>10080000</v>
      </c>
      <c r="C15" s="513">
        <v>10000000</v>
      </c>
      <c r="D15" s="513">
        <v>10000000</v>
      </c>
      <c r="E15" s="513">
        <v>10000000</v>
      </c>
      <c r="F15" s="511">
        <v>12000000</v>
      </c>
      <c r="G15" s="511">
        <v>10000000</v>
      </c>
      <c r="H15" s="512">
        <v>9000000</v>
      </c>
    </row>
    <row r="16" spans="1:8">
      <c r="A16" s="507" t="s">
        <v>102</v>
      </c>
      <c r="B16" s="508">
        <v>709268000</v>
      </c>
      <c r="C16" s="513">
        <v>716000000</v>
      </c>
      <c r="D16" s="513">
        <v>896000000</v>
      </c>
      <c r="E16" s="442">
        <v>841000000</v>
      </c>
      <c r="F16" s="510">
        <v>830000000</v>
      </c>
      <c r="G16" s="511">
        <v>759000000</v>
      </c>
      <c r="H16" s="512">
        <v>744000000</v>
      </c>
    </row>
    <row r="17" spans="1:9">
      <c r="A17" s="514" t="s">
        <v>104</v>
      </c>
      <c r="B17" s="515">
        <v>785933000</v>
      </c>
      <c r="C17" s="516">
        <v>798000000</v>
      </c>
      <c r="D17" s="516">
        <v>980000000</v>
      </c>
      <c r="E17" s="494">
        <v>928000000</v>
      </c>
      <c r="F17" s="517">
        <v>917000000</v>
      </c>
      <c r="G17" s="517">
        <v>841000000</v>
      </c>
      <c r="H17" s="518">
        <v>822000000</v>
      </c>
    </row>
    <row r="18" spans="1:9">
      <c r="A18" s="856" t="s">
        <v>924</v>
      </c>
      <c r="B18" s="856"/>
      <c r="C18" s="856"/>
      <c r="D18" s="856"/>
      <c r="E18" s="856"/>
      <c r="F18" s="856"/>
      <c r="G18" s="856"/>
      <c r="H18" s="856"/>
    </row>
    <row r="19" spans="1:9" ht="10.199999999999999" customHeight="1">
      <c r="A19" s="519" t="s">
        <v>805</v>
      </c>
      <c r="B19" s="739"/>
      <c r="C19" s="739"/>
      <c r="D19" s="739"/>
      <c r="E19" s="739"/>
      <c r="F19" s="739"/>
      <c r="G19" s="739"/>
      <c r="H19" s="739"/>
    </row>
    <row r="20" spans="1:9" ht="12" customHeight="1">
      <c r="A20" s="519"/>
      <c r="B20" s="739"/>
      <c r="C20" s="739"/>
      <c r="D20" s="739"/>
      <c r="E20" s="739"/>
      <c r="F20" s="739"/>
      <c r="G20" s="739"/>
      <c r="H20" s="739"/>
    </row>
    <row r="21" spans="1:9" ht="16.2" customHeight="1">
      <c r="A21" s="520" t="s">
        <v>1142</v>
      </c>
      <c r="B21" s="739"/>
      <c r="C21" s="739"/>
      <c r="D21" s="739"/>
      <c r="E21" s="739"/>
      <c r="F21" s="739"/>
      <c r="G21" s="739"/>
      <c r="H21" s="739"/>
    </row>
    <row r="22" spans="1:9" ht="37.950000000000003" customHeight="1">
      <c r="A22" s="374" t="s">
        <v>925</v>
      </c>
      <c r="B22" s="60" t="s">
        <v>926</v>
      </c>
      <c r="C22" s="60" t="s">
        <v>927</v>
      </c>
      <c r="D22" s="60" t="s">
        <v>928</v>
      </c>
      <c r="E22" s="739"/>
      <c r="F22" s="739"/>
      <c r="G22" s="739"/>
      <c r="H22" s="739"/>
    </row>
    <row r="23" spans="1:9" ht="25.2" customHeight="1">
      <c r="A23" s="370" t="s">
        <v>929</v>
      </c>
      <c r="B23" s="97">
        <v>58618</v>
      </c>
      <c r="C23" s="97">
        <v>44515</v>
      </c>
      <c r="D23" s="97">
        <v>14103</v>
      </c>
      <c r="E23" s="739"/>
      <c r="F23" s="739"/>
      <c r="G23" s="739"/>
      <c r="H23" s="739"/>
    </row>
    <row r="24" spans="1:9" ht="25.2" customHeight="1">
      <c r="A24" s="370" t="s">
        <v>930</v>
      </c>
      <c r="B24" s="97">
        <v>91763</v>
      </c>
      <c r="C24" s="97">
        <v>20949</v>
      </c>
      <c r="D24" s="97">
        <v>70814</v>
      </c>
      <c r="E24" s="739"/>
      <c r="F24" s="739"/>
      <c r="G24" s="739"/>
      <c r="H24" s="739"/>
    </row>
    <row r="25" spans="1:9" ht="24.6" customHeight="1">
      <c r="A25" s="13" t="s">
        <v>931</v>
      </c>
      <c r="B25" s="32">
        <f>SUM(B23:B24)</f>
        <v>150381</v>
      </c>
      <c r="C25" s="32">
        <f t="shared" ref="C25:D25" si="0">SUM(C23:C24)</f>
        <v>65464</v>
      </c>
      <c r="D25" s="32">
        <f t="shared" si="0"/>
        <v>84917</v>
      </c>
      <c r="E25" s="739"/>
      <c r="F25" s="739"/>
      <c r="G25" s="739"/>
      <c r="H25" s="739"/>
    </row>
    <row r="26" spans="1:9" ht="14.55" customHeight="1">
      <c r="A26" s="5" t="s">
        <v>122</v>
      </c>
      <c r="B26" s="739"/>
      <c r="C26" s="739"/>
      <c r="D26" s="739"/>
      <c r="E26" s="739"/>
      <c r="F26" s="739"/>
      <c r="G26" s="739"/>
      <c r="H26" s="739"/>
    </row>
    <row r="27" spans="1:9" ht="14.55" customHeight="1">
      <c r="A27" s="519" t="s">
        <v>932</v>
      </c>
      <c r="B27" s="739"/>
      <c r="C27" s="739"/>
      <c r="D27" s="739"/>
      <c r="E27" s="739"/>
      <c r="F27" s="739"/>
      <c r="G27" s="739"/>
      <c r="H27" s="739"/>
    </row>
    <row r="28" spans="1:9" ht="14.55" customHeight="1">
      <c r="A28" s="519" t="s">
        <v>933</v>
      </c>
      <c r="B28" s="739"/>
      <c r="C28" s="739"/>
      <c r="D28" s="739"/>
      <c r="E28" s="739"/>
      <c r="F28" s="739"/>
      <c r="G28" s="739"/>
      <c r="H28" s="739"/>
    </row>
    <row r="29" spans="1:9" ht="14.55" customHeight="1">
      <c r="A29" s="519"/>
      <c r="B29" s="739"/>
      <c r="C29" s="739"/>
      <c r="D29" s="739"/>
      <c r="E29" s="739"/>
      <c r="F29" s="739"/>
      <c r="G29" s="739"/>
      <c r="H29" s="739"/>
    </row>
    <row r="30" spans="1:9" ht="14.55" customHeight="1">
      <c r="A30" s="1" t="s">
        <v>1147</v>
      </c>
      <c r="F30" s="739"/>
      <c r="G30" s="739"/>
      <c r="H30" s="739"/>
    </row>
    <row r="31" spans="1:9" ht="14.55" customHeight="1">
      <c r="A31" s="790" t="s">
        <v>1146</v>
      </c>
      <c r="B31" s="929" t="s">
        <v>1014</v>
      </c>
      <c r="C31" s="929"/>
      <c r="D31" s="60" t="s">
        <v>934</v>
      </c>
      <c r="E31" s="60" t="s">
        <v>935</v>
      </c>
      <c r="F31" s="60" t="s">
        <v>9</v>
      </c>
      <c r="G31" s="739"/>
      <c r="H31" s="739"/>
    </row>
    <row r="32" spans="1:9" ht="14.55" customHeight="1">
      <c r="A32" s="933" t="s">
        <v>1152</v>
      </c>
      <c r="B32" s="930" t="s">
        <v>1145</v>
      </c>
      <c r="C32" s="133" t="s">
        <v>936</v>
      </c>
      <c r="D32" s="521">
        <v>0</v>
      </c>
      <c r="E32" s="521">
        <v>24</v>
      </c>
      <c r="F32" s="522">
        <v>24</v>
      </c>
      <c r="G32" s="739"/>
      <c r="H32" s="739"/>
      <c r="I32" s="739"/>
    </row>
    <row r="33" spans="1:6" ht="14.55" customHeight="1">
      <c r="A33" s="934"/>
      <c r="B33" s="931"/>
      <c r="C33" s="133" t="s">
        <v>937</v>
      </c>
      <c r="D33" s="523">
        <v>35541</v>
      </c>
      <c r="E33" s="523">
        <v>8941</v>
      </c>
      <c r="F33" s="228">
        <v>44482</v>
      </c>
    </row>
    <row r="34" spans="1:6" ht="28.95" customHeight="1">
      <c r="A34" s="934"/>
      <c r="B34" s="931"/>
      <c r="C34" s="170" t="s">
        <v>938</v>
      </c>
      <c r="D34" s="229">
        <v>0</v>
      </c>
      <c r="E34" s="229">
        <v>9</v>
      </c>
      <c r="F34" s="33">
        <v>9</v>
      </c>
    </row>
    <row r="35" spans="1:6" ht="30.6" customHeight="1">
      <c r="A35" s="934"/>
      <c r="B35" s="932"/>
      <c r="C35" s="771" t="s">
        <v>9</v>
      </c>
      <c r="D35" s="489">
        <v>35541</v>
      </c>
      <c r="E35" s="489">
        <v>8974</v>
      </c>
      <c r="F35" s="489">
        <v>44515</v>
      </c>
    </row>
    <row r="36" spans="1:6" ht="27" customHeight="1">
      <c r="A36" s="934"/>
      <c r="B36" s="860" t="s">
        <v>1144</v>
      </c>
      <c r="C36" s="170" t="s">
        <v>939</v>
      </c>
      <c r="D36" s="124">
        <v>0</v>
      </c>
      <c r="E36" s="124">
        <v>937</v>
      </c>
      <c r="F36" s="124">
        <v>937</v>
      </c>
    </row>
    <row r="37" spans="1:6" ht="28.2" customHeight="1">
      <c r="A37" s="934"/>
      <c r="B37" s="861"/>
      <c r="C37" s="170" t="s">
        <v>940</v>
      </c>
      <c r="D37" s="124">
        <v>0</v>
      </c>
      <c r="E37" s="124">
        <v>27</v>
      </c>
      <c r="F37" s="124">
        <v>27</v>
      </c>
    </row>
    <row r="38" spans="1:6" ht="13.95" customHeight="1">
      <c r="A38" s="934"/>
      <c r="B38" s="861"/>
      <c r="C38" s="170" t="s">
        <v>941</v>
      </c>
      <c r="D38" s="124">
        <v>1</v>
      </c>
      <c r="E38" s="124">
        <v>720</v>
      </c>
      <c r="F38" s="124">
        <v>721</v>
      </c>
    </row>
    <row r="39" spans="1:6" ht="28.95" customHeight="1">
      <c r="A39" s="934"/>
      <c r="B39" s="861"/>
      <c r="C39" s="170" t="s">
        <v>942</v>
      </c>
      <c r="D39" s="124">
        <v>0</v>
      </c>
      <c r="E39" s="347">
        <v>12418</v>
      </c>
      <c r="F39" s="347">
        <v>12418</v>
      </c>
    </row>
    <row r="40" spans="1:6" ht="30.6" customHeight="1">
      <c r="A40" s="935"/>
      <c r="B40" s="862"/>
      <c r="C40" s="771" t="s">
        <v>9</v>
      </c>
      <c r="D40" s="11">
        <v>1</v>
      </c>
      <c r="E40" s="43">
        <v>14101</v>
      </c>
      <c r="F40" s="43">
        <v>14103</v>
      </c>
    </row>
    <row r="41" spans="1:6" ht="14.55" customHeight="1">
      <c r="A41" s="860" t="s">
        <v>1153</v>
      </c>
      <c r="B41" s="860" t="s">
        <v>1143</v>
      </c>
      <c r="C41" s="133" t="s">
        <v>936</v>
      </c>
      <c r="D41" s="124">
        <v>129</v>
      </c>
      <c r="E41" s="124">
        <v>422</v>
      </c>
      <c r="F41" s="124">
        <v>551</v>
      </c>
    </row>
    <row r="42" spans="1:6">
      <c r="A42" s="861"/>
      <c r="B42" s="861"/>
      <c r="C42" s="133" t="s">
        <v>937</v>
      </c>
      <c r="D42" s="347">
        <v>3521</v>
      </c>
      <c r="E42" s="347">
        <v>16877</v>
      </c>
      <c r="F42" s="347">
        <v>20398</v>
      </c>
    </row>
    <row r="43" spans="1:6" ht="26.4">
      <c r="A43" s="861"/>
      <c r="B43" s="861"/>
      <c r="C43" s="170" t="s">
        <v>938</v>
      </c>
      <c r="D43" s="124">
        <v>0</v>
      </c>
      <c r="E43" s="124">
        <v>0</v>
      </c>
      <c r="F43" s="124">
        <v>0</v>
      </c>
    </row>
    <row r="44" spans="1:6" ht="30.6" customHeight="1">
      <c r="A44" s="861"/>
      <c r="B44" s="862"/>
      <c r="C44" s="524" t="s">
        <v>9</v>
      </c>
      <c r="D44" s="43">
        <v>3650</v>
      </c>
      <c r="E44" s="43">
        <v>17299</v>
      </c>
      <c r="F44" s="43">
        <v>20949</v>
      </c>
    </row>
    <row r="45" spans="1:6" ht="33" customHeight="1">
      <c r="A45" s="861"/>
      <c r="B45" s="922" t="s">
        <v>1144</v>
      </c>
      <c r="C45" s="170" t="s">
        <v>939</v>
      </c>
      <c r="D45" s="525">
        <v>43</v>
      </c>
      <c r="E45" s="124">
        <v>48</v>
      </c>
      <c r="F45" s="124">
        <v>91</v>
      </c>
    </row>
    <row r="46" spans="1:6" ht="27" customHeight="1">
      <c r="A46" s="861"/>
      <c r="B46" s="923"/>
      <c r="C46" s="170" t="s">
        <v>940</v>
      </c>
      <c r="D46" s="526">
        <v>11558</v>
      </c>
      <c r="E46" s="124">
        <v>1</v>
      </c>
      <c r="F46" s="347">
        <v>11559</v>
      </c>
    </row>
    <row r="47" spans="1:6">
      <c r="A47" s="861"/>
      <c r="B47" s="923"/>
      <c r="C47" s="170" t="s">
        <v>941</v>
      </c>
      <c r="D47" s="526">
        <v>46501</v>
      </c>
      <c r="E47" s="347">
        <v>6233</v>
      </c>
      <c r="F47" s="347">
        <v>52734</v>
      </c>
    </row>
    <row r="48" spans="1:6" ht="26.4">
      <c r="A48" s="861"/>
      <c r="B48" s="923"/>
      <c r="C48" s="170" t="s">
        <v>942</v>
      </c>
      <c r="D48" s="526">
        <v>6066</v>
      </c>
      <c r="E48" s="124">
        <v>364</v>
      </c>
      <c r="F48" s="347">
        <v>6430</v>
      </c>
    </row>
    <row r="49" spans="1:14" ht="30.6" customHeight="1">
      <c r="A49" s="862"/>
      <c r="B49" s="924"/>
      <c r="C49" s="771" t="s">
        <v>9</v>
      </c>
      <c r="D49" s="527">
        <v>64169</v>
      </c>
      <c r="E49" s="43">
        <v>6645</v>
      </c>
      <c r="F49" s="43">
        <v>70814</v>
      </c>
    </row>
    <row r="50" spans="1:14">
      <c r="A50" s="12" t="s">
        <v>1148</v>
      </c>
      <c r="B50" s="739"/>
    </row>
    <row r="51" spans="1:14">
      <c r="A51" s="12" t="s">
        <v>1149</v>
      </c>
      <c r="B51" s="739"/>
    </row>
    <row r="52" spans="1:14" ht="14.55" customHeight="1">
      <c r="A52" s="519" t="s">
        <v>1150</v>
      </c>
      <c r="B52" s="739"/>
      <c r="C52" s="739"/>
      <c r="D52" s="739"/>
      <c r="E52" s="739"/>
      <c r="F52" s="739"/>
      <c r="G52" s="739"/>
      <c r="H52" s="739"/>
    </row>
    <row r="53" spans="1:14" ht="14.55" customHeight="1">
      <c r="A53" s="519" t="s">
        <v>1151</v>
      </c>
      <c r="B53" s="739"/>
      <c r="C53" s="739"/>
      <c r="D53" s="739"/>
      <c r="E53" s="739"/>
      <c r="F53" s="739"/>
      <c r="G53" s="739"/>
      <c r="H53" s="739"/>
    </row>
    <row r="54" spans="1:14" ht="14.55" customHeight="1">
      <c r="A54" s="738"/>
      <c r="B54" s="738"/>
      <c r="C54" s="738"/>
      <c r="D54" s="738"/>
      <c r="E54" s="738"/>
      <c r="F54" s="738"/>
      <c r="G54" s="738"/>
    </row>
    <row r="55" spans="1:14" ht="15.6">
      <c r="A55" s="1" t="s">
        <v>1013</v>
      </c>
      <c r="B55" s="1"/>
      <c r="C55" s="1"/>
    </row>
    <row r="56" spans="1:14">
      <c r="A56" s="155" t="s">
        <v>95</v>
      </c>
      <c r="B56" s="155"/>
      <c r="C56" s="155">
        <v>2020</v>
      </c>
      <c r="D56" s="155">
        <v>2019</v>
      </c>
      <c r="E56" s="230">
        <v>2018</v>
      </c>
      <c r="F56" s="230">
        <v>2017</v>
      </c>
      <c r="G56" s="155">
        <v>2016</v>
      </c>
      <c r="H56" s="155">
        <v>2015</v>
      </c>
    </row>
    <row r="57" spans="1:14" ht="15.45" customHeight="1">
      <c r="A57" s="925" t="s">
        <v>96</v>
      </c>
      <c r="B57" s="72" t="s">
        <v>97</v>
      </c>
      <c r="C57" s="54">
        <v>9958</v>
      </c>
      <c r="D57" s="54">
        <v>4487</v>
      </c>
      <c r="E57" s="54">
        <v>3223</v>
      </c>
      <c r="F57" s="231">
        <v>3331</v>
      </c>
      <c r="G57" s="54">
        <v>6248</v>
      </c>
      <c r="H57" s="69">
        <v>3389</v>
      </c>
    </row>
    <row r="58" spans="1:14" ht="15.45" customHeight="1">
      <c r="A58" s="925"/>
      <c r="B58" s="72" t="s">
        <v>98</v>
      </c>
      <c r="C58" s="54">
        <v>50034</v>
      </c>
      <c r="D58" s="54">
        <v>31262</v>
      </c>
      <c r="E58" s="54">
        <v>36545</v>
      </c>
      <c r="F58" s="231">
        <v>36419</v>
      </c>
      <c r="G58" s="54">
        <v>39799</v>
      </c>
      <c r="H58" s="69">
        <v>35519</v>
      </c>
    </row>
    <row r="59" spans="1:14" ht="15.45" customHeight="1">
      <c r="A59" s="925"/>
      <c r="B59" s="68" t="s">
        <v>99</v>
      </c>
      <c r="C59" s="54">
        <v>16463</v>
      </c>
      <c r="D59" s="54">
        <v>21032</v>
      </c>
      <c r="E59" s="54">
        <v>18696</v>
      </c>
      <c r="F59" s="231">
        <v>18762</v>
      </c>
      <c r="G59" s="54">
        <v>14014</v>
      </c>
      <c r="H59" s="69">
        <v>15536</v>
      </c>
    </row>
    <row r="60" spans="1:14">
      <c r="A60" s="925"/>
      <c r="B60" s="70" t="s">
        <v>248</v>
      </c>
      <c r="C60" s="55">
        <v>76454</v>
      </c>
      <c r="D60" s="55">
        <v>56782</v>
      </c>
      <c r="E60" s="55">
        <f>SUM(E57:E59)</f>
        <v>58464</v>
      </c>
      <c r="F60" s="100">
        <v>58513</v>
      </c>
      <c r="G60" s="55">
        <v>60061</v>
      </c>
      <c r="H60" s="71">
        <v>54444</v>
      </c>
      <c r="N60" s="373"/>
    </row>
    <row r="61" spans="1:14">
      <c r="A61" s="926" t="s">
        <v>100</v>
      </c>
      <c r="B61" s="72" t="s">
        <v>97</v>
      </c>
      <c r="C61" s="54">
        <v>11721</v>
      </c>
      <c r="D61" s="54">
        <v>14128</v>
      </c>
      <c r="E61" s="54">
        <v>14324</v>
      </c>
      <c r="F61" s="231">
        <v>9596</v>
      </c>
      <c r="G61" s="54">
        <v>5195</v>
      </c>
      <c r="H61" s="69">
        <v>13087</v>
      </c>
      <c r="K61" s="1"/>
      <c r="N61" s="373"/>
    </row>
    <row r="62" spans="1:14">
      <c r="A62" s="927"/>
      <c r="B62" s="72" t="s">
        <v>98</v>
      </c>
      <c r="C62" s="54">
        <v>35133</v>
      </c>
      <c r="D62" s="54">
        <v>31262</v>
      </c>
      <c r="E62" s="54">
        <v>36545</v>
      </c>
      <c r="F62" s="231">
        <v>36419</v>
      </c>
      <c r="G62" s="54">
        <v>34409</v>
      </c>
      <c r="H62" s="69">
        <v>36021</v>
      </c>
      <c r="K62" s="232"/>
      <c r="N62" s="373"/>
    </row>
    <row r="63" spans="1:14" ht="25.95" customHeight="1">
      <c r="A63" s="927"/>
      <c r="B63" s="68" t="s">
        <v>99</v>
      </c>
      <c r="C63" s="54">
        <v>11120</v>
      </c>
      <c r="D63" s="54">
        <v>12484</v>
      </c>
      <c r="E63" s="54">
        <v>14713</v>
      </c>
      <c r="F63" s="231">
        <v>16065</v>
      </c>
      <c r="G63" s="54">
        <v>14352</v>
      </c>
      <c r="H63" s="69">
        <v>13522</v>
      </c>
      <c r="K63" s="232"/>
      <c r="N63" s="789"/>
    </row>
    <row r="64" spans="1:14">
      <c r="A64" s="928"/>
      <c r="B64" s="70" t="s">
        <v>249</v>
      </c>
      <c r="C64" s="55">
        <v>57973</v>
      </c>
      <c r="D64" s="55">
        <v>57873</v>
      </c>
      <c r="E64" s="55">
        <f>SUM(E61:E63)</f>
        <v>65582</v>
      </c>
      <c r="F64" s="100">
        <v>62080</v>
      </c>
      <c r="G64" s="55">
        <v>53956</v>
      </c>
      <c r="H64" s="71">
        <v>62630</v>
      </c>
      <c r="K64" s="232"/>
    </row>
    <row r="65" spans="1:11" ht="24">
      <c r="A65" s="72"/>
      <c r="B65" s="670" t="s">
        <v>409</v>
      </c>
      <c r="C65" s="55">
        <v>134428</v>
      </c>
      <c r="D65" s="55">
        <v>114655</v>
      </c>
      <c r="E65" s="55">
        <f>E60+E64</f>
        <v>124046</v>
      </c>
      <c r="F65" s="32">
        <f>F60+F64</f>
        <v>120593</v>
      </c>
      <c r="G65" s="55">
        <v>114017</v>
      </c>
      <c r="H65" s="71">
        <v>117074</v>
      </c>
      <c r="K65" s="234"/>
    </row>
    <row r="66" spans="1:11" ht="14.55" customHeight="1">
      <c r="A66" s="911" t="s">
        <v>350</v>
      </c>
      <c r="B66" s="911"/>
      <c r="C66" s="911"/>
      <c r="D66" s="911"/>
      <c r="E66" s="911"/>
      <c r="F66" s="911"/>
      <c r="G66" s="911"/>
      <c r="H66" s="911"/>
      <c r="K66" s="232"/>
    </row>
    <row r="67" spans="1:11" ht="10.199999999999999" customHeight="1">
      <c r="A67" s="850" t="s">
        <v>805</v>
      </c>
      <c r="B67" s="850"/>
      <c r="C67" s="850"/>
      <c r="D67" s="850"/>
      <c r="E67" s="850"/>
      <c r="F67" s="850"/>
      <c r="G67" s="850"/>
      <c r="H67" s="850"/>
      <c r="K67" s="232"/>
    </row>
    <row r="68" spans="1:11">
      <c r="A68" s="849" t="s">
        <v>806</v>
      </c>
      <c r="B68" s="849"/>
      <c r="C68" s="849"/>
      <c r="D68" s="849"/>
      <c r="E68" s="849"/>
      <c r="F68" s="849"/>
      <c r="G68" s="849"/>
      <c r="H68" s="849"/>
      <c r="K68" s="232"/>
    </row>
    <row r="69" spans="1:11">
      <c r="K69" s="234"/>
    </row>
    <row r="70" spans="1:11">
      <c r="A70" s="6" t="s">
        <v>943</v>
      </c>
      <c r="B70" s="6"/>
      <c r="C70" s="6"/>
      <c r="D70" s="357"/>
      <c r="E70" s="357"/>
      <c r="F70" s="357"/>
      <c r="G70" s="357"/>
      <c r="K70" s="234"/>
    </row>
    <row r="71" spans="1:11" ht="16.2" customHeight="1">
      <c r="A71" s="61"/>
      <c r="B71" s="225">
        <v>2021</v>
      </c>
      <c r="C71" s="63">
        <v>2020</v>
      </c>
      <c r="D71" s="63" t="s">
        <v>944</v>
      </c>
      <c r="E71" s="385" t="s">
        <v>945</v>
      </c>
      <c r="F71" s="385">
        <v>2017</v>
      </c>
      <c r="G71" s="385">
        <v>2016</v>
      </c>
      <c r="H71" s="385">
        <v>2015</v>
      </c>
      <c r="I71" s="224"/>
      <c r="J71" s="224"/>
    </row>
    <row r="72" spans="1:11" ht="26.4">
      <c r="A72" s="163" t="s">
        <v>946</v>
      </c>
      <c r="B72" s="226">
        <v>35541</v>
      </c>
      <c r="C72" s="226">
        <v>35133</v>
      </c>
      <c r="D72" s="226">
        <v>31262</v>
      </c>
      <c r="E72" s="227">
        <v>36057</v>
      </c>
      <c r="F72" s="102" t="s">
        <v>152</v>
      </c>
      <c r="G72" s="102" t="s">
        <v>152</v>
      </c>
      <c r="H72" s="102" t="s">
        <v>152</v>
      </c>
    </row>
    <row r="73" spans="1:11" ht="26.4">
      <c r="A73" s="163" t="s">
        <v>947</v>
      </c>
      <c r="B73" s="226">
        <v>5130</v>
      </c>
      <c r="C73" s="226">
        <v>7995</v>
      </c>
      <c r="D73" s="226">
        <v>8983</v>
      </c>
      <c r="E73" s="227">
        <v>10694</v>
      </c>
      <c r="F73" s="102" t="s">
        <v>152</v>
      </c>
      <c r="G73" s="102" t="s">
        <v>152</v>
      </c>
      <c r="H73" s="102" t="s">
        <v>152</v>
      </c>
    </row>
    <row r="74" spans="1:11">
      <c r="A74" s="149" t="s">
        <v>262</v>
      </c>
      <c r="B74" s="226">
        <v>40700</v>
      </c>
      <c r="C74" s="226">
        <v>43100</v>
      </c>
      <c r="D74" s="226">
        <v>40200</v>
      </c>
      <c r="E74" s="227">
        <v>46800</v>
      </c>
      <c r="F74" s="227">
        <v>46900</v>
      </c>
      <c r="G74" s="228">
        <v>45500</v>
      </c>
      <c r="H74" s="228">
        <v>40800</v>
      </c>
    </row>
    <row r="75" spans="1:11" ht="14.55" customHeight="1">
      <c r="A75" s="911" t="s">
        <v>948</v>
      </c>
      <c r="B75" s="911"/>
      <c r="C75" s="911"/>
      <c r="D75" s="911"/>
      <c r="E75" s="911"/>
      <c r="F75" s="911"/>
      <c r="G75" s="911"/>
      <c r="H75" s="911"/>
    </row>
    <row r="76" spans="1:11" ht="14.55" customHeight="1">
      <c r="A76" s="577" t="s">
        <v>1015</v>
      </c>
    </row>
    <row r="86" ht="15.6" customHeight="1"/>
    <row r="91" ht="15.6" customHeight="1"/>
    <row r="100" ht="15.6" customHeight="1"/>
    <row r="106" ht="15.6" customHeight="1"/>
  </sheetData>
  <sheetProtection algorithmName="SHA-512" hashValue="qX45FjW7xSh/zpKm4RRylcQ902wt/IbAmrxypagadH0cJnvZ3rJmiHf3iYWyWAG7nljxBnV9BD810+3Kv6vu1w==" saltValue="vF6pfLsF2jQ1PvD5uZFYgA==" spinCount="100000" sheet="1" objects="1" scenarios="1"/>
  <mergeCells count="14">
    <mergeCell ref="A75:H75"/>
    <mergeCell ref="A18:H18"/>
    <mergeCell ref="B36:B40"/>
    <mergeCell ref="A41:A49"/>
    <mergeCell ref="B41:B44"/>
    <mergeCell ref="B45:B49"/>
    <mergeCell ref="A57:A60"/>
    <mergeCell ref="A61:A64"/>
    <mergeCell ref="A66:H66"/>
    <mergeCell ref="A67:H67"/>
    <mergeCell ref="A68:H68"/>
    <mergeCell ref="B31:C31"/>
    <mergeCell ref="B32:B35"/>
    <mergeCell ref="A32:A4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L240"/>
  <sheetViews>
    <sheetView showGridLines="0" zoomScaleNormal="100" workbookViewId="0"/>
  </sheetViews>
  <sheetFormatPr defaultColWidth="8.77734375" defaultRowHeight="14.4"/>
  <cols>
    <col min="1" max="1" width="32.44140625" style="176" customWidth="1"/>
    <col min="2" max="12" width="14" style="176" customWidth="1"/>
    <col min="13" max="13" width="14.21875" style="176" customWidth="1"/>
    <col min="14" max="16384" width="8.77734375" style="176"/>
  </cols>
  <sheetData>
    <row r="7" spans="1:9" ht="21">
      <c r="A7" s="175" t="s">
        <v>815</v>
      </c>
      <c r="B7" s="175"/>
    </row>
    <row r="8" spans="1:9" ht="15" thickBot="1"/>
    <row r="9" spans="1:9" ht="19.2" thickTop="1" thickBot="1">
      <c r="A9" s="332" t="s">
        <v>269</v>
      </c>
      <c r="B9" s="333"/>
      <c r="C9" s="334"/>
      <c r="D9" s="334"/>
      <c r="E9" s="334"/>
      <c r="F9" s="334"/>
      <c r="G9" s="334"/>
      <c r="H9" s="334"/>
      <c r="I9" s="327"/>
    </row>
    <row r="10" spans="1:9" ht="18.600000000000001" thickTop="1">
      <c r="A10" s="329"/>
      <c r="B10" s="335"/>
      <c r="C10" s="336"/>
      <c r="D10" s="336"/>
      <c r="E10" s="336"/>
      <c r="F10" s="336"/>
      <c r="G10" s="336"/>
      <c r="H10" s="327"/>
      <c r="I10" s="327"/>
    </row>
    <row r="11" spans="1:9" ht="17.399999999999999">
      <c r="A11" s="178"/>
      <c r="B11" s="178"/>
      <c r="C11" s="177"/>
      <c r="D11" s="177"/>
      <c r="E11" s="177"/>
      <c r="F11" s="177"/>
      <c r="G11" s="177"/>
    </row>
    <row r="12" spans="1:9" ht="15.6">
      <c r="A12" s="137" t="s">
        <v>1093</v>
      </c>
      <c r="B12" s="137"/>
    </row>
    <row r="13" spans="1:9">
      <c r="A13" s="179"/>
      <c r="B13" s="180">
        <v>2021</v>
      </c>
      <c r="C13" s="180">
        <v>2020</v>
      </c>
      <c r="D13" s="180">
        <v>2019</v>
      </c>
      <c r="E13" s="181">
        <v>2018</v>
      </c>
      <c r="F13" s="182">
        <v>2017</v>
      </c>
      <c r="G13" s="182">
        <v>2016</v>
      </c>
      <c r="H13" s="182">
        <v>2015</v>
      </c>
    </row>
    <row r="14" spans="1:9">
      <c r="A14" s="92" t="s">
        <v>89</v>
      </c>
      <c r="B14" s="669">
        <v>0.64</v>
      </c>
      <c r="C14" s="184">
        <v>0.73</v>
      </c>
      <c r="D14" s="7">
        <v>0.82</v>
      </c>
      <c r="E14" s="184">
        <v>1.01</v>
      </c>
      <c r="F14" s="184">
        <v>1.01</v>
      </c>
      <c r="G14" s="7">
        <v>1.1100000000000001</v>
      </c>
      <c r="H14" s="7">
        <v>1.27</v>
      </c>
    </row>
    <row r="15" spans="1:9">
      <c r="A15" s="92" t="s">
        <v>73</v>
      </c>
      <c r="B15" s="669">
        <v>114</v>
      </c>
      <c r="C15" s="184">
        <v>85</v>
      </c>
      <c r="D15" s="7">
        <v>90</v>
      </c>
      <c r="E15" s="184">
        <v>73</v>
      </c>
      <c r="F15" s="184">
        <v>89</v>
      </c>
      <c r="G15" s="7">
        <v>73</v>
      </c>
      <c r="H15" s="7">
        <v>84</v>
      </c>
    </row>
    <row r="16" spans="1:9">
      <c r="A16" s="92" t="s">
        <v>74</v>
      </c>
      <c r="B16" s="669">
        <v>0.27</v>
      </c>
      <c r="C16" s="184">
        <v>0.28999999999999998</v>
      </c>
      <c r="D16" s="7">
        <v>0.34</v>
      </c>
      <c r="E16" s="184">
        <v>0.36</v>
      </c>
      <c r="F16" s="184">
        <v>0.45</v>
      </c>
      <c r="G16" s="7">
        <v>0.42</v>
      </c>
      <c r="H16" s="7">
        <v>0.47</v>
      </c>
    </row>
    <row r="17" spans="1:9">
      <c r="A17" s="92" t="s">
        <v>75</v>
      </c>
      <c r="B17" s="669">
        <v>0.11</v>
      </c>
      <c r="C17" s="184">
        <v>0.14000000000000001</v>
      </c>
      <c r="D17" s="7">
        <v>0.2</v>
      </c>
      <c r="E17" s="184">
        <v>0.26</v>
      </c>
      <c r="F17" s="184">
        <v>0.17</v>
      </c>
      <c r="G17" s="7">
        <v>0.28000000000000003</v>
      </c>
      <c r="H17" s="7">
        <v>0.27</v>
      </c>
    </row>
    <row r="18" spans="1:9">
      <c r="A18" s="92" t="s">
        <v>87</v>
      </c>
      <c r="B18" s="669">
        <v>0.39</v>
      </c>
      <c r="C18" s="184">
        <v>0.43</v>
      </c>
      <c r="D18" s="7">
        <v>0.54</v>
      </c>
      <c r="E18" s="184">
        <v>0.62</v>
      </c>
      <c r="F18" s="184">
        <v>0.62</v>
      </c>
      <c r="G18" s="7">
        <v>0.7</v>
      </c>
      <c r="H18" s="7">
        <v>0.74</v>
      </c>
    </row>
    <row r="19" spans="1:9">
      <c r="A19" s="92" t="s">
        <v>76</v>
      </c>
      <c r="B19" s="721">
        <v>31.7</v>
      </c>
      <c r="C19" s="184">
        <v>27.52</v>
      </c>
      <c r="D19" s="7">
        <v>41</v>
      </c>
      <c r="E19" s="184">
        <v>73.349999999999994</v>
      </c>
      <c r="F19" s="184">
        <v>24.4</v>
      </c>
      <c r="G19" s="7">
        <v>28.4</v>
      </c>
      <c r="H19" s="7">
        <v>18.600000000000001</v>
      </c>
    </row>
    <row r="20" spans="1:9" ht="15.6">
      <c r="A20" s="92" t="s">
        <v>77</v>
      </c>
      <c r="B20" s="669" t="s">
        <v>856</v>
      </c>
      <c r="C20" s="184" t="s">
        <v>1086</v>
      </c>
      <c r="D20" s="7" t="s">
        <v>1087</v>
      </c>
      <c r="E20" s="184">
        <v>2</v>
      </c>
      <c r="F20" s="184">
        <v>0</v>
      </c>
      <c r="G20" s="7">
        <v>0</v>
      </c>
      <c r="H20" s="7">
        <v>0</v>
      </c>
    </row>
    <row r="21" spans="1:9">
      <c r="A21" s="92" t="s">
        <v>527</v>
      </c>
      <c r="B21" s="669">
        <v>3.0000000000000001E-3</v>
      </c>
      <c r="C21" s="184">
        <v>1E-3</v>
      </c>
      <c r="D21" s="7">
        <v>4.0000000000000001E-3</v>
      </c>
      <c r="E21" s="7">
        <v>0.01</v>
      </c>
      <c r="F21" s="389">
        <v>0</v>
      </c>
      <c r="G21" s="7" t="s">
        <v>528</v>
      </c>
      <c r="H21" s="7" t="s">
        <v>528</v>
      </c>
    </row>
    <row r="22" spans="1:9" ht="43.95" customHeight="1">
      <c r="A22" s="949" t="s">
        <v>857</v>
      </c>
      <c r="B22" s="949"/>
      <c r="C22" s="949"/>
      <c r="D22" s="949"/>
      <c r="E22" s="949"/>
      <c r="F22" s="949"/>
      <c r="G22" s="949"/>
      <c r="H22" s="949"/>
    </row>
    <row r="23" spans="1:9" ht="18" customHeight="1">
      <c r="A23" s="950" t="s">
        <v>858</v>
      </c>
      <c r="B23" s="950"/>
      <c r="C23" s="950"/>
      <c r="D23" s="950"/>
      <c r="E23" s="950"/>
      <c r="F23" s="950"/>
      <c r="G23" s="950"/>
      <c r="H23" s="391"/>
      <c r="I23" s="391"/>
    </row>
    <row r="24" spans="1:9">
      <c r="A24" s="950" t="s">
        <v>270</v>
      </c>
      <c r="B24" s="950"/>
      <c r="C24" s="950"/>
      <c r="D24" s="950"/>
      <c r="E24" s="950"/>
      <c r="F24" s="950"/>
      <c r="G24" s="950"/>
      <c r="H24" s="950"/>
      <c r="I24" s="391"/>
    </row>
    <row r="25" spans="1:9" ht="20.55" customHeight="1">
      <c r="A25" s="950" t="s">
        <v>275</v>
      </c>
      <c r="B25" s="950"/>
      <c r="C25" s="950"/>
      <c r="D25" s="950"/>
      <c r="E25" s="950"/>
      <c r="F25" s="950"/>
      <c r="G25" s="950"/>
      <c r="H25" s="950"/>
      <c r="I25" s="391"/>
    </row>
    <row r="26" spans="1:9">
      <c r="A26" s="950" t="s">
        <v>271</v>
      </c>
      <c r="B26" s="950"/>
      <c r="C26" s="950"/>
      <c r="D26" s="950"/>
      <c r="E26" s="950"/>
      <c r="F26" s="950"/>
      <c r="G26" s="950"/>
      <c r="H26" s="391"/>
      <c r="I26" s="391"/>
    </row>
    <row r="27" spans="1:9" ht="43.5" customHeight="1">
      <c r="A27" s="950" t="s">
        <v>276</v>
      </c>
      <c r="B27" s="950"/>
      <c r="C27" s="950"/>
      <c r="D27" s="950"/>
      <c r="E27" s="950"/>
      <c r="F27" s="950"/>
      <c r="G27" s="950"/>
      <c r="H27" s="950"/>
      <c r="I27" s="391"/>
    </row>
    <row r="28" spans="1:9" ht="25.95" customHeight="1">
      <c r="A28" s="950" t="s">
        <v>1088</v>
      </c>
      <c r="B28" s="950"/>
      <c r="C28" s="950"/>
      <c r="D28" s="950"/>
      <c r="E28" s="950"/>
      <c r="F28" s="950"/>
      <c r="G28" s="950"/>
      <c r="H28" s="950"/>
      <c r="I28" s="391"/>
    </row>
    <row r="29" spans="1:9" ht="19.95" customHeight="1">
      <c r="A29" s="950" t="s">
        <v>1089</v>
      </c>
      <c r="B29" s="950"/>
      <c r="C29" s="950"/>
      <c r="D29" s="950"/>
      <c r="E29" s="950"/>
      <c r="F29" s="950"/>
      <c r="G29" s="950"/>
      <c r="H29" s="950"/>
      <c r="I29" s="391"/>
    </row>
    <row r="30" spans="1:9" ht="16.95" customHeight="1">
      <c r="A30" s="950" t="s">
        <v>1091</v>
      </c>
      <c r="B30" s="950"/>
      <c r="C30" s="950"/>
      <c r="D30" s="950"/>
      <c r="E30" s="950"/>
      <c r="F30" s="950"/>
      <c r="G30" s="950"/>
      <c r="H30" s="391"/>
      <c r="I30" s="391"/>
    </row>
    <row r="31" spans="1:9">
      <c r="A31" s="186"/>
      <c r="B31" s="186"/>
      <c r="C31" s="186"/>
      <c r="D31" s="186"/>
      <c r="E31" s="186"/>
      <c r="F31" s="186"/>
      <c r="G31" s="186"/>
      <c r="H31" s="186"/>
      <c r="I31" s="186"/>
    </row>
    <row r="32" spans="1:9" ht="15.6">
      <c r="A32" s="137" t="s">
        <v>1094</v>
      </c>
      <c r="B32" s="137"/>
    </row>
    <row r="33" spans="1:9" ht="15.6">
      <c r="A33" s="179"/>
      <c r="B33" s="180">
        <v>2021</v>
      </c>
      <c r="C33" s="180">
        <v>2020</v>
      </c>
      <c r="D33" s="180">
        <v>2019</v>
      </c>
      <c r="E33" s="181">
        <v>2018</v>
      </c>
      <c r="F33" s="182">
        <v>2017</v>
      </c>
      <c r="G33" s="182" t="s">
        <v>392</v>
      </c>
      <c r="H33" s="183"/>
    </row>
    <row r="34" spans="1:9">
      <c r="A34" s="92" t="s">
        <v>89</v>
      </c>
      <c r="B34" s="669">
        <v>0.66</v>
      </c>
      <c r="C34" s="184">
        <v>0.73</v>
      </c>
      <c r="D34" s="7">
        <v>0.88</v>
      </c>
      <c r="E34" s="184">
        <v>1.1599999999999999</v>
      </c>
      <c r="F34" s="184">
        <v>1.25</v>
      </c>
      <c r="G34" s="7">
        <v>1.35</v>
      </c>
      <c r="H34" s="185"/>
    </row>
    <row r="35" spans="1:9">
      <c r="A35" s="92" t="s">
        <v>73</v>
      </c>
      <c r="B35" s="669">
        <v>107</v>
      </c>
      <c r="C35" s="184">
        <v>81</v>
      </c>
      <c r="D35" s="7">
        <v>86</v>
      </c>
      <c r="E35" s="184">
        <v>69</v>
      </c>
      <c r="F35" s="184">
        <v>85</v>
      </c>
      <c r="G35" s="7">
        <v>71</v>
      </c>
      <c r="H35" s="185"/>
    </row>
    <row r="36" spans="1:9">
      <c r="A36" s="92" t="s">
        <v>74</v>
      </c>
      <c r="B36" s="669">
        <v>0.28999999999999998</v>
      </c>
      <c r="C36" s="184">
        <v>0.31</v>
      </c>
      <c r="D36" s="7">
        <v>0.38</v>
      </c>
      <c r="E36" s="184">
        <v>0.44</v>
      </c>
      <c r="F36" s="184">
        <v>0.62</v>
      </c>
      <c r="G36" s="7">
        <v>0.55000000000000004</v>
      </c>
      <c r="H36" s="185"/>
    </row>
    <row r="37" spans="1:9">
      <c r="A37" s="92" t="s">
        <v>75</v>
      </c>
      <c r="B37" s="721">
        <v>0.1</v>
      </c>
      <c r="C37" s="184">
        <v>0.14000000000000001</v>
      </c>
      <c r="D37" s="7">
        <v>0.2</v>
      </c>
      <c r="E37" s="184">
        <v>0.27</v>
      </c>
      <c r="F37" s="184">
        <v>0.18</v>
      </c>
      <c r="G37" s="7">
        <v>0.33</v>
      </c>
    </row>
    <row r="38" spans="1:9">
      <c r="A38" s="92" t="s">
        <v>87</v>
      </c>
      <c r="B38" s="721">
        <v>0.4</v>
      </c>
      <c r="C38" s="184">
        <v>0.45</v>
      </c>
      <c r="D38" s="7">
        <v>0.57999999999999996</v>
      </c>
      <c r="E38" s="184">
        <v>0.71</v>
      </c>
      <c r="F38" s="184">
        <v>0.8</v>
      </c>
      <c r="G38" s="7">
        <v>0.88</v>
      </c>
    </row>
    <row r="39" spans="1:9">
      <c r="A39" s="92" t="s">
        <v>76</v>
      </c>
      <c r="B39" s="669">
        <v>31.95</v>
      </c>
      <c r="C39" s="184">
        <v>21.64</v>
      </c>
      <c r="D39" s="7">
        <v>43.16</v>
      </c>
      <c r="E39" s="184">
        <v>94.59</v>
      </c>
      <c r="F39" s="184">
        <v>34.659999999999997</v>
      </c>
      <c r="G39" s="7">
        <v>37.72</v>
      </c>
    </row>
    <row r="40" spans="1:9" ht="15.6">
      <c r="A40" s="92" t="s">
        <v>77</v>
      </c>
      <c r="B40" s="669" t="s">
        <v>1092</v>
      </c>
      <c r="C40" s="184">
        <v>0</v>
      </c>
      <c r="D40" s="7">
        <v>1</v>
      </c>
      <c r="E40" s="184">
        <v>2</v>
      </c>
      <c r="F40" s="184">
        <v>0</v>
      </c>
      <c r="G40" s="7">
        <v>0</v>
      </c>
    </row>
    <row r="41" spans="1:9" ht="40.950000000000003" customHeight="1">
      <c r="A41" s="949" t="s">
        <v>859</v>
      </c>
      <c r="B41" s="953"/>
      <c r="C41" s="949"/>
      <c r="D41" s="949"/>
      <c r="E41" s="949"/>
      <c r="F41" s="949"/>
      <c r="G41" s="949"/>
      <c r="H41" s="390"/>
    </row>
    <row r="42" spans="1:9" s="12" customFormat="1" ht="10.199999999999999" customHeight="1">
      <c r="A42" s="950" t="s">
        <v>858</v>
      </c>
      <c r="B42" s="950"/>
      <c r="C42" s="950"/>
      <c r="D42" s="950"/>
      <c r="E42" s="950"/>
      <c r="F42" s="950"/>
      <c r="G42" s="950"/>
    </row>
    <row r="43" spans="1:9" s="12" customFormat="1" ht="21" customHeight="1">
      <c r="A43" s="950" t="s">
        <v>270</v>
      </c>
      <c r="B43" s="950"/>
      <c r="C43" s="950"/>
      <c r="D43" s="950"/>
      <c r="E43" s="950"/>
      <c r="F43" s="950"/>
      <c r="G43" s="950"/>
      <c r="H43" s="391"/>
      <c r="I43" s="391"/>
    </row>
    <row r="44" spans="1:9" s="12" customFormat="1" ht="20.55" customHeight="1">
      <c r="A44" s="950" t="s">
        <v>275</v>
      </c>
      <c r="B44" s="950"/>
      <c r="C44" s="950"/>
      <c r="D44" s="950"/>
      <c r="E44" s="950"/>
      <c r="F44" s="950"/>
      <c r="G44" s="950"/>
      <c r="H44" s="391"/>
      <c r="I44" s="391"/>
    </row>
    <row r="45" spans="1:9" s="12" customFormat="1" ht="13.5" customHeight="1">
      <c r="A45" s="950" t="s">
        <v>271</v>
      </c>
      <c r="B45" s="950"/>
      <c r="C45" s="950"/>
      <c r="D45" s="950"/>
      <c r="E45" s="950"/>
      <c r="F45" s="950"/>
      <c r="G45" s="950"/>
      <c r="H45" s="391"/>
      <c r="I45" s="391"/>
    </row>
    <row r="46" spans="1:9" s="12" customFormat="1" ht="43.5" customHeight="1">
      <c r="A46" s="950" t="s">
        <v>276</v>
      </c>
      <c r="B46" s="950"/>
      <c r="C46" s="950"/>
      <c r="D46" s="950"/>
      <c r="E46" s="950"/>
      <c r="F46" s="950"/>
      <c r="G46" s="950"/>
      <c r="H46" s="391"/>
      <c r="I46" s="391"/>
    </row>
    <row r="47" spans="1:9" s="12" customFormat="1" ht="17.7" customHeight="1">
      <c r="A47" s="950" t="s">
        <v>1090</v>
      </c>
      <c r="B47" s="950"/>
      <c r="C47" s="950"/>
      <c r="D47" s="950"/>
      <c r="E47" s="950"/>
      <c r="F47" s="950"/>
      <c r="G47" s="950"/>
      <c r="H47" s="391"/>
      <c r="I47" s="391"/>
    </row>
    <row r="48" spans="1:9" s="197" customFormat="1" ht="13.35" customHeight="1">
      <c r="A48" s="195"/>
      <c r="B48" s="196"/>
    </row>
    <row r="49" spans="1:10" ht="16.2">
      <c r="A49" s="954" t="s">
        <v>398</v>
      </c>
      <c r="B49" s="954"/>
      <c r="C49" s="954"/>
      <c r="D49" s="954"/>
      <c r="E49" s="954"/>
      <c r="F49" s="198"/>
    </row>
    <row r="50" spans="1:10">
      <c r="A50" s="199"/>
      <c r="B50" s="191">
        <v>2021</v>
      </c>
      <c r="C50" s="191">
        <v>2020</v>
      </c>
      <c r="D50" s="191">
        <v>2019</v>
      </c>
      <c r="E50" s="191">
        <v>2018</v>
      </c>
      <c r="F50" s="182">
        <v>2017</v>
      </c>
      <c r="G50" s="182">
        <v>2016</v>
      </c>
      <c r="H50" s="182">
        <v>2015</v>
      </c>
    </row>
    <row r="51" spans="1:10">
      <c r="A51" s="194" t="s">
        <v>143</v>
      </c>
      <c r="B51" s="721">
        <v>0.1</v>
      </c>
      <c r="C51" s="478">
        <v>0.17</v>
      </c>
      <c r="D51" s="92">
        <v>0.22</v>
      </c>
      <c r="E51" s="7">
        <v>0.25</v>
      </c>
      <c r="F51" s="184">
        <v>0.34</v>
      </c>
      <c r="G51" s="7">
        <v>0.32</v>
      </c>
      <c r="H51" s="7">
        <v>0.45</v>
      </c>
    </row>
    <row r="52" spans="1:10" ht="26.4">
      <c r="A52" s="194" t="s">
        <v>144</v>
      </c>
      <c r="B52" s="669">
        <v>0.02</v>
      </c>
      <c r="C52" s="478">
        <v>0.04</v>
      </c>
      <c r="D52" s="92">
        <v>0.03</v>
      </c>
      <c r="E52" s="7">
        <v>0.04</v>
      </c>
      <c r="F52" s="184">
        <v>0.08</v>
      </c>
      <c r="G52" s="7">
        <v>0.14000000000000001</v>
      </c>
      <c r="H52" s="7">
        <v>0.09</v>
      </c>
    </row>
    <row r="53" spans="1:10" ht="26.4">
      <c r="A53" s="194" t="s">
        <v>145</v>
      </c>
      <c r="B53" s="669">
        <v>0.01</v>
      </c>
      <c r="C53" s="478">
        <v>0.01</v>
      </c>
      <c r="D53" s="92">
        <v>0.02</v>
      </c>
      <c r="E53" s="7">
        <v>0.02</v>
      </c>
      <c r="F53" s="184">
        <v>0.01</v>
      </c>
      <c r="G53" s="7">
        <v>0.04</v>
      </c>
      <c r="H53" s="7">
        <v>0.03</v>
      </c>
    </row>
    <row r="54" spans="1:10">
      <c r="A54" s="93" t="s">
        <v>9</v>
      </c>
      <c r="B54" s="722">
        <v>0.12</v>
      </c>
      <c r="C54" s="479">
        <v>0.21</v>
      </c>
      <c r="D54" s="93">
        <f>SUM(D51:D53)</f>
        <v>0.27</v>
      </c>
      <c r="E54" s="93">
        <v>0.31</v>
      </c>
      <c r="F54" s="93">
        <f t="shared" ref="F54:H54" si="0">SUM(F51:F53)</f>
        <v>0.43000000000000005</v>
      </c>
      <c r="G54" s="200">
        <f t="shared" si="0"/>
        <v>0.5</v>
      </c>
      <c r="H54" s="19">
        <f t="shared" si="0"/>
        <v>0.57000000000000006</v>
      </c>
    </row>
    <row r="55" spans="1:10" ht="30.45" customHeight="1">
      <c r="A55" s="949" t="s">
        <v>534</v>
      </c>
      <c r="B55" s="949"/>
      <c r="C55" s="949"/>
      <c r="D55" s="949"/>
      <c r="E55" s="949"/>
      <c r="F55" s="949"/>
      <c r="G55" s="949"/>
      <c r="H55" s="949"/>
      <c r="I55" s="391"/>
      <c r="J55" s="391"/>
    </row>
    <row r="56" spans="1:10" ht="16.2" customHeight="1">
      <c r="A56" s="953" t="s">
        <v>805</v>
      </c>
      <c r="B56" s="953"/>
      <c r="C56" s="953"/>
      <c r="D56" s="953"/>
      <c r="E56" s="953"/>
      <c r="F56" s="953"/>
      <c r="G56" s="953"/>
      <c r="H56" s="391"/>
      <c r="I56" s="391"/>
      <c r="J56" s="391"/>
    </row>
    <row r="57" spans="1:10" ht="19.2" customHeight="1">
      <c r="A57" s="950" t="s">
        <v>862</v>
      </c>
      <c r="B57" s="950"/>
      <c r="C57" s="950"/>
      <c r="D57" s="950"/>
      <c r="E57" s="950"/>
      <c r="F57" s="950"/>
      <c r="G57" s="950"/>
      <c r="H57" s="950"/>
      <c r="I57" s="391"/>
      <c r="J57" s="391"/>
    </row>
    <row r="58" spans="1:10">
      <c r="A58" s="950"/>
      <c r="B58" s="950"/>
      <c r="C58" s="950"/>
      <c r="D58" s="950"/>
      <c r="E58" s="950"/>
      <c r="F58" s="950"/>
      <c r="G58" s="950"/>
      <c r="H58" s="950"/>
    </row>
    <row r="59" spans="1:10">
      <c r="A59" s="654"/>
      <c r="B59" s="654"/>
      <c r="C59" s="654"/>
      <c r="D59" s="654"/>
      <c r="E59" s="654"/>
      <c r="F59" s="654"/>
      <c r="G59" s="654"/>
      <c r="H59" s="654"/>
    </row>
    <row r="60" spans="1:10" ht="16.2">
      <c r="A60" s="954" t="s">
        <v>399</v>
      </c>
      <c r="B60" s="954"/>
      <c r="C60" s="954"/>
      <c r="D60" s="954"/>
      <c r="E60" s="954"/>
      <c r="F60" s="198"/>
    </row>
    <row r="61" spans="1:10">
      <c r="A61" s="199"/>
      <c r="B61" s="191">
        <v>2021</v>
      </c>
      <c r="C61" s="191">
        <v>2020</v>
      </c>
      <c r="D61" s="191">
        <v>2019</v>
      </c>
      <c r="E61" s="191">
        <v>2018</v>
      </c>
      <c r="F61" s="182">
        <v>2017</v>
      </c>
      <c r="G61" s="187"/>
    </row>
    <row r="62" spans="1:10">
      <c r="A62" s="194" t="s">
        <v>143</v>
      </c>
      <c r="B62" s="721">
        <v>0.1</v>
      </c>
      <c r="C62" s="478">
        <v>0.18</v>
      </c>
      <c r="D62" s="92">
        <v>0.25</v>
      </c>
      <c r="E62" s="389">
        <v>0.3</v>
      </c>
      <c r="F62" s="7">
        <v>0.45</v>
      </c>
      <c r="G62" s="188"/>
    </row>
    <row r="63" spans="1:10" ht="26.4">
      <c r="A63" s="194" t="s">
        <v>144</v>
      </c>
      <c r="B63" s="669">
        <v>0.01</v>
      </c>
      <c r="C63" s="478">
        <v>0.03</v>
      </c>
      <c r="D63" s="92">
        <v>0.03</v>
      </c>
      <c r="E63" s="7">
        <v>0.04</v>
      </c>
      <c r="F63" s="389">
        <v>0.1</v>
      </c>
      <c r="G63" s="188"/>
    </row>
    <row r="64" spans="1:10" ht="27.6" customHeight="1">
      <c r="A64" s="194" t="s">
        <v>145</v>
      </c>
      <c r="B64" s="669">
        <v>0.01</v>
      </c>
      <c r="C64" s="478">
        <v>0.01</v>
      </c>
      <c r="D64" s="92">
        <v>0.03</v>
      </c>
      <c r="E64" s="7">
        <v>0.02</v>
      </c>
      <c r="F64" s="7">
        <v>0.01</v>
      </c>
      <c r="G64" s="188"/>
    </row>
    <row r="65" spans="1:11">
      <c r="A65" s="93" t="s">
        <v>9</v>
      </c>
      <c r="B65" s="722">
        <v>0.13</v>
      </c>
      <c r="C65" s="481">
        <v>0.21</v>
      </c>
      <c r="D65" s="93">
        <f>SUM(D62:D64)</f>
        <v>0.31000000000000005</v>
      </c>
      <c r="E65" s="93">
        <v>0.37</v>
      </c>
      <c r="F65" s="19">
        <v>0.56999999999999995</v>
      </c>
      <c r="G65" s="187"/>
    </row>
    <row r="66" spans="1:11" ht="32.549999999999997" customHeight="1">
      <c r="A66" s="949" t="s">
        <v>534</v>
      </c>
      <c r="B66" s="949"/>
      <c r="C66" s="949"/>
      <c r="D66" s="949"/>
      <c r="E66" s="949"/>
      <c r="F66" s="949"/>
      <c r="G66" s="391"/>
      <c r="H66" s="391"/>
      <c r="I66" s="391"/>
      <c r="J66" s="391"/>
      <c r="K66" s="195"/>
    </row>
    <row r="67" spans="1:11">
      <c r="A67" s="953" t="s">
        <v>805</v>
      </c>
      <c r="B67" s="953"/>
      <c r="C67" s="953"/>
      <c r="D67" s="953"/>
      <c r="E67" s="953"/>
      <c r="F67" s="391"/>
      <c r="G67" s="391"/>
      <c r="H67" s="391"/>
      <c r="I67" s="391"/>
      <c r="J67" s="391"/>
      <c r="K67" s="195"/>
    </row>
    <row r="68" spans="1:11" ht="32.700000000000003" customHeight="1">
      <c r="A68" s="950" t="s">
        <v>863</v>
      </c>
      <c r="B68" s="950"/>
      <c r="C68" s="950"/>
      <c r="D68" s="950"/>
      <c r="E68" s="950"/>
      <c r="F68" s="950"/>
      <c r="G68" s="391"/>
      <c r="H68" s="391"/>
      <c r="I68" s="391"/>
      <c r="J68" s="391"/>
    </row>
    <row r="69" spans="1:11">
      <c r="A69" s="654"/>
      <c r="B69" s="654"/>
      <c r="C69" s="654"/>
      <c r="D69" s="654"/>
      <c r="E69" s="654"/>
      <c r="F69" s="654"/>
      <c r="G69" s="391"/>
      <c r="H69" s="391"/>
      <c r="I69" s="391"/>
      <c r="J69" s="391"/>
    </row>
    <row r="70" spans="1:11" ht="16.2">
      <c r="A70" s="189" t="s">
        <v>404</v>
      </c>
      <c r="B70" s="189"/>
      <c r="C70" s="198"/>
      <c r="D70" s="198"/>
      <c r="E70" s="198"/>
      <c r="F70" s="198"/>
    </row>
    <row r="71" spans="1:11">
      <c r="A71" s="207"/>
      <c r="B71" s="208">
        <v>2021</v>
      </c>
      <c r="C71" s="208">
        <v>2020</v>
      </c>
      <c r="D71" s="208">
        <v>2019</v>
      </c>
      <c r="E71" s="209">
        <v>2018</v>
      </c>
      <c r="F71" s="210">
        <v>2017</v>
      </c>
      <c r="G71" s="393">
        <v>2016</v>
      </c>
    </row>
    <row r="72" spans="1:11">
      <c r="A72" s="211" t="s">
        <v>273</v>
      </c>
      <c r="B72" s="723">
        <v>0</v>
      </c>
      <c r="C72" s="482">
        <v>5</v>
      </c>
      <c r="D72" s="211">
        <v>2</v>
      </c>
      <c r="E72" s="57">
        <v>7</v>
      </c>
      <c r="F72" s="212">
        <v>6</v>
      </c>
      <c r="G72" s="394">
        <v>11</v>
      </c>
    </row>
    <row r="73" spans="1:11">
      <c r="A73" s="213" t="s">
        <v>274</v>
      </c>
      <c r="B73" s="723">
        <v>0</v>
      </c>
      <c r="C73" s="483">
        <v>0.1</v>
      </c>
      <c r="D73" s="213">
        <v>0.04</v>
      </c>
      <c r="E73" s="214">
        <v>0.22</v>
      </c>
      <c r="F73" s="212">
        <v>0.22</v>
      </c>
      <c r="G73" s="395">
        <v>0.43</v>
      </c>
    </row>
    <row r="74" spans="1:11">
      <c r="A74" s="957" t="s">
        <v>864</v>
      </c>
      <c r="B74" s="958"/>
      <c r="C74" s="957"/>
      <c r="D74" s="957"/>
      <c r="E74" s="957"/>
      <c r="F74" s="957"/>
      <c r="G74" s="390"/>
      <c r="H74" s="390"/>
    </row>
    <row r="75" spans="1:11">
      <c r="A75" s="654"/>
      <c r="B75" s="654"/>
      <c r="C75" s="654"/>
      <c r="D75" s="654"/>
      <c r="E75" s="654"/>
      <c r="F75" s="654"/>
      <c r="G75" s="391"/>
      <c r="H75" s="391"/>
      <c r="I75" s="391"/>
      <c r="J75" s="391"/>
    </row>
    <row r="76" spans="1:11" ht="16.2">
      <c r="A76" s="189" t="s">
        <v>529</v>
      </c>
      <c r="B76" s="189"/>
    </row>
    <row r="77" spans="1:11">
      <c r="A77" s="180" t="s">
        <v>78</v>
      </c>
      <c r="B77" s="190">
        <v>2021</v>
      </c>
      <c r="C77" s="190">
        <v>2020</v>
      </c>
      <c r="D77" s="190">
        <v>2019</v>
      </c>
      <c r="E77" s="191">
        <v>2018</v>
      </c>
      <c r="F77" s="182">
        <v>2017</v>
      </c>
      <c r="G77" s="192">
        <v>2016</v>
      </c>
      <c r="H77" s="182">
        <v>2015</v>
      </c>
    </row>
    <row r="78" spans="1:11">
      <c r="A78" s="92" t="s">
        <v>79</v>
      </c>
      <c r="B78" s="371">
        <v>3</v>
      </c>
      <c r="C78" s="477">
        <v>2</v>
      </c>
      <c r="D78" s="92">
        <v>1</v>
      </c>
      <c r="E78" s="7">
        <v>1</v>
      </c>
      <c r="F78" s="184">
        <v>3</v>
      </c>
      <c r="G78" s="144">
        <v>1</v>
      </c>
      <c r="H78" s="7">
        <v>3</v>
      </c>
    </row>
    <row r="79" spans="1:11" ht="16.2">
      <c r="A79" s="476" t="s">
        <v>860</v>
      </c>
      <c r="B79" s="371">
        <v>2</v>
      </c>
      <c r="C79" s="478">
        <v>0</v>
      </c>
      <c r="D79" s="92">
        <v>4</v>
      </c>
      <c r="E79" s="7">
        <v>2</v>
      </c>
      <c r="F79" s="184">
        <v>5</v>
      </c>
      <c r="G79" s="144">
        <v>9</v>
      </c>
      <c r="H79" s="7">
        <v>12</v>
      </c>
    </row>
    <row r="80" spans="1:11">
      <c r="A80" s="92" t="s">
        <v>80</v>
      </c>
      <c r="B80" s="371">
        <v>14</v>
      </c>
      <c r="C80" s="478">
        <v>23</v>
      </c>
      <c r="D80" s="92">
        <v>11</v>
      </c>
      <c r="E80" s="7">
        <v>6</v>
      </c>
      <c r="F80" s="184">
        <v>6</v>
      </c>
      <c r="G80" s="144">
        <v>9</v>
      </c>
      <c r="H80" s="7">
        <v>9</v>
      </c>
    </row>
    <row r="81" spans="1:8">
      <c r="A81" s="92" t="s">
        <v>81</v>
      </c>
      <c r="B81" s="371">
        <v>0</v>
      </c>
      <c r="C81" s="478">
        <v>0</v>
      </c>
      <c r="D81" s="92">
        <v>2</v>
      </c>
      <c r="E81" s="7">
        <v>0</v>
      </c>
      <c r="F81" s="184">
        <v>0</v>
      </c>
      <c r="G81" s="144">
        <v>0</v>
      </c>
      <c r="H81" s="7">
        <v>1</v>
      </c>
    </row>
    <row r="82" spans="1:8">
      <c r="A82" s="92" t="s">
        <v>179</v>
      </c>
      <c r="B82" s="371">
        <v>3</v>
      </c>
      <c r="C82" s="478">
        <v>5</v>
      </c>
      <c r="D82" s="92">
        <v>1</v>
      </c>
      <c r="E82" s="7">
        <v>8</v>
      </c>
      <c r="F82" s="184">
        <v>4</v>
      </c>
      <c r="G82" s="144">
        <v>2</v>
      </c>
      <c r="H82" s="7">
        <v>1</v>
      </c>
    </row>
    <row r="83" spans="1:8">
      <c r="A83" s="93" t="s">
        <v>9</v>
      </c>
      <c r="B83" s="14">
        <v>22</v>
      </c>
      <c r="C83" s="479">
        <v>30</v>
      </c>
      <c r="D83" s="93">
        <v>19</v>
      </c>
      <c r="E83" s="19">
        <v>17</v>
      </c>
      <c r="F83" s="193">
        <v>18</v>
      </c>
      <c r="G83" s="93">
        <v>21</v>
      </c>
      <c r="H83" s="19">
        <v>26</v>
      </c>
    </row>
    <row r="84" spans="1:8">
      <c r="A84" s="384" t="s">
        <v>530</v>
      </c>
      <c r="B84" s="392"/>
      <c r="C84" s="392"/>
      <c r="D84" s="392"/>
      <c r="E84" s="392"/>
      <c r="F84" s="392"/>
      <c r="G84" s="392"/>
    </row>
    <row r="85" spans="1:8" ht="21" customHeight="1">
      <c r="A85" s="852" t="s">
        <v>531</v>
      </c>
      <c r="B85" s="852"/>
      <c r="C85" s="852"/>
      <c r="D85" s="852"/>
      <c r="E85" s="852"/>
      <c r="F85" s="852"/>
      <c r="G85" s="852"/>
    </row>
    <row r="86" spans="1:8">
      <c r="A86" s="849" t="s">
        <v>532</v>
      </c>
      <c r="B86" s="849"/>
      <c r="C86" s="849"/>
      <c r="D86" s="849"/>
      <c r="E86" s="849"/>
      <c r="F86" s="849"/>
      <c r="G86" s="849"/>
    </row>
    <row r="87" spans="1:8" ht="13.5" customHeight="1">
      <c r="A87" s="849" t="s">
        <v>533</v>
      </c>
      <c r="B87" s="849"/>
      <c r="C87" s="849"/>
      <c r="D87" s="849"/>
      <c r="E87" s="849"/>
      <c r="F87" s="849"/>
      <c r="G87" s="849"/>
    </row>
    <row r="88" spans="1:8" ht="12" customHeight="1">
      <c r="A88" s="384"/>
      <c r="B88" s="384"/>
      <c r="C88" s="384"/>
      <c r="D88" s="384"/>
      <c r="E88" s="384"/>
      <c r="F88" s="384"/>
      <c r="G88" s="384"/>
    </row>
    <row r="89" spans="1:8" ht="15.6">
      <c r="A89" s="137" t="s">
        <v>393</v>
      </c>
      <c r="B89" s="137"/>
    </row>
    <row r="90" spans="1:8">
      <c r="A90" s="180"/>
      <c r="B90" s="190">
        <v>2021</v>
      </c>
      <c r="C90" s="190">
        <v>2020</v>
      </c>
      <c r="D90" s="190">
        <v>2019</v>
      </c>
      <c r="E90" s="191">
        <v>2018</v>
      </c>
      <c r="F90" s="182">
        <v>2017</v>
      </c>
      <c r="G90" s="182">
        <v>2016</v>
      </c>
      <c r="H90" s="182">
        <v>2015</v>
      </c>
    </row>
    <row r="91" spans="1:8">
      <c r="A91" s="194" t="s">
        <v>14</v>
      </c>
      <c r="B91" s="371">
        <v>4</v>
      </c>
      <c r="C91" s="478">
        <v>6</v>
      </c>
      <c r="D91" s="92">
        <v>1</v>
      </c>
      <c r="E91" s="7">
        <v>4</v>
      </c>
      <c r="F91" s="184">
        <v>2</v>
      </c>
      <c r="G91" s="7">
        <v>0</v>
      </c>
      <c r="H91" s="7">
        <v>1</v>
      </c>
    </row>
    <row r="92" spans="1:8">
      <c r="A92" s="194" t="s">
        <v>15</v>
      </c>
      <c r="B92" s="371">
        <v>18</v>
      </c>
      <c r="C92" s="478">
        <v>24</v>
      </c>
      <c r="D92" s="92">
        <v>18</v>
      </c>
      <c r="E92" s="7">
        <v>13</v>
      </c>
      <c r="F92" s="184">
        <v>16</v>
      </c>
      <c r="G92" s="7">
        <v>21</v>
      </c>
      <c r="H92" s="7">
        <v>25</v>
      </c>
    </row>
    <row r="93" spans="1:8">
      <c r="A93" s="93" t="s">
        <v>9</v>
      </c>
      <c r="B93" s="14">
        <v>22</v>
      </c>
      <c r="C93" s="479">
        <f>SUM(C91:C92)</f>
        <v>30</v>
      </c>
      <c r="D93" s="93">
        <v>19</v>
      </c>
      <c r="E93" s="19">
        <v>17</v>
      </c>
      <c r="F93" s="193">
        <v>18</v>
      </c>
      <c r="G93" s="19">
        <v>21</v>
      </c>
      <c r="H93" s="19">
        <v>26</v>
      </c>
    </row>
    <row r="94" spans="1:8">
      <c r="A94" s="384" t="s">
        <v>530</v>
      </c>
      <c r="B94" s="392"/>
      <c r="C94" s="392"/>
      <c r="D94" s="392"/>
      <c r="E94" s="392"/>
      <c r="F94" s="392"/>
      <c r="G94" s="392"/>
    </row>
    <row r="95" spans="1:8" ht="21" customHeight="1">
      <c r="A95" s="852" t="s">
        <v>531</v>
      </c>
      <c r="B95" s="852"/>
      <c r="C95" s="852"/>
      <c r="D95" s="852"/>
      <c r="E95" s="852"/>
      <c r="F95" s="852"/>
      <c r="G95" s="852"/>
    </row>
    <row r="96" spans="1:8">
      <c r="A96" s="849" t="s">
        <v>532</v>
      </c>
      <c r="B96" s="849"/>
      <c r="C96" s="849"/>
      <c r="D96" s="849"/>
      <c r="E96" s="849"/>
      <c r="F96" s="849"/>
      <c r="G96" s="849"/>
    </row>
    <row r="97" spans="1:12">
      <c r="A97" s="849" t="s">
        <v>861</v>
      </c>
      <c r="B97" s="849"/>
      <c r="C97" s="849"/>
      <c r="D97" s="849"/>
      <c r="E97" s="849"/>
      <c r="F97" s="849"/>
      <c r="G97" s="849"/>
    </row>
    <row r="98" spans="1:12">
      <c r="A98" s="195"/>
      <c r="B98" s="195"/>
    </row>
    <row r="99" spans="1:12" ht="15.6">
      <c r="A99" s="137" t="s">
        <v>394</v>
      </c>
      <c r="B99" s="137"/>
    </row>
    <row r="100" spans="1:12" ht="15.6">
      <c r="A100" s="180"/>
      <c r="B100" s="190">
        <v>2021</v>
      </c>
      <c r="C100" s="190">
        <v>2020</v>
      </c>
      <c r="D100" s="190">
        <v>2019</v>
      </c>
      <c r="E100" s="191" t="s">
        <v>395</v>
      </c>
      <c r="F100" s="191" t="s">
        <v>396</v>
      </c>
      <c r="G100" s="182" t="s">
        <v>397</v>
      </c>
    </row>
    <row r="101" spans="1:12" ht="26.4">
      <c r="A101" s="194" t="s">
        <v>82</v>
      </c>
      <c r="B101" s="371">
        <v>0.27</v>
      </c>
      <c r="C101" s="478">
        <v>0.31</v>
      </c>
      <c r="D101" s="92">
        <v>0.18</v>
      </c>
      <c r="E101" s="7">
        <v>0.17</v>
      </c>
      <c r="F101" s="7">
        <v>0.19</v>
      </c>
      <c r="G101" s="7">
        <v>0.22</v>
      </c>
    </row>
    <row r="102" spans="1:12" ht="26.4">
      <c r="A102" s="194" t="s">
        <v>83</v>
      </c>
      <c r="B102" s="371">
        <v>1.35</v>
      </c>
      <c r="C102" s="478">
        <v>1.57</v>
      </c>
      <c r="D102" s="92">
        <v>0.9</v>
      </c>
      <c r="E102" s="7">
        <v>0.84</v>
      </c>
      <c r="F102" s="7">
        <v>0.94</v>
      </c>
      <c r="G102" s="7">
        <v>1.1000000000000001</v>
      </c>
    </row>
    <row r="103" spans="1:12">
      <c r="A103" s="384" t="s">
        <v>530</v>
      </c>
      <c r="B103" s="392"/>
      <c r="C103" s="392"/>
      <c r="D103" s="392"/>
      <c r="E103" s="392"/>
      <c r="F103" s="392"/>
      <c r="G103" s="392"/>
    </row>
    <row r="104" spans="1:12" ht="21" customHeight="1">
      <c r="A104" s="852" t="s">
        <v>531</v>
      </c>
      <c r="B104" s="852"/>
      <c r="C104" s="852"/>
      <c r="D104" s="852"/>
      <c r="E104" s="852"/>
      <c r="F104" s="852"/>
      <c r="G104" s="224"/>
    </row>
    <row r="105" spans="1:12">
      <c r="A105" s="849" t="s">
        <v>532</v>
      </c>
      <c r="B105" s="849"/>
      <c r="C105" s="849"/>
      <c r="D105" s="849"/>
      <c r="E105" s="849"/>
      <c r="F105" s="849"/>
      <c r="G105" s="849"/>
    </row>
    <row r="106" spans="1:12">
      <c r="A106" s="849" t="s">
        <v>861</v>
      </c>
      <c r="B106" s="849"/>
      <c r="C106" s="849"/>
      <c r="D106" s="849"/>
      <c r="E106" s="849"/>
      <c r="F106" s="849"/>
      <c r="G106" s="849"/>
    </row>
    <row r="107" spans="1:12">
      <c r="A107" s="652"/>
      <c r="B107" s="652"/>
      <c r="C107" s="652"/>
      <c r="D107" s="652"/>
      <c r="E107" s="652"/>
      <c r="F107" s="652"/>
      <c r="G107" s="652"/>
    </row>
    <row r="108" spans="1:12" ht="15.6">
      <c r="A108" s="137" t="s">
        <v>1096</v>
      </c>
    </row>
    <row r="109" spans="1:12">
      <c r="A109" s="936"/>
      <c r="B109" s="937" t="s">
        <v>84</v>
      </c>
      <c r="C109" s="947"/>
      <c r="D109" s="938"/>
      <c r="E109" s="937" t="s">
        <v>11</v>
      </c>
      <c r="F109" s="938"/>
      <c r="G109" s="937" t="s">
        <v>36</v>
      </c>
      <c r="H109" s="938"/>
      <c r="I109" s="937" t="s">
        <v>12</v>
      </c>
      <c r="J109" s="938"/>
      <c r="K109" s="937" t="s">
        <v>10</v>
      </c>
      <c r="L109" s="938"/>
    </row>
    <row r="110" spans="1:12">
      <c r="A110" s="936"/>
      <c r="B110" s="726" t="s">
        <v>85</v>
      </c>
      <c r="C110" s="726" t="s">
        <v>60</v>
      </c>
      <c r="D110" s="726" t="s">
        <v>86</v>
      </c>
      <c r="E110" s="726" t="s">
        <v>60</v>
      </c>
      <c r="F110" s="726" t="s">
        <v>86</v>
      </c>
      <c r="G110" s="726" t="s">
        <v>60</v>
      </c>
      <c r="H110" s="726" t="s">
        <v>86</v>
      </c>
      <c r="I110" s="726" t="s">
        <v>60</v>
      </c>
      <c r="J110" s="726" t="s">
        <v>86</v>
      </c>
      <c r="K110" s="726" t="s">
        <v>60</v>
      </c>
      <c r="L110" s="726" t="s">
        <v>86</v>
      </c>
    </row>
    <row r="111" spans="1:12">
      <c r="A111" s="687" t="s">
        <v>259</v>
      </c>
      <c r="B111" s="686">
        <v>0.27093253570387715</v>
      </c>
      <c r="C111" s="686">
        <v>0.75018536263613145</v>
      </c>
      <c r="D111" s="686">
        <v>0.10156656696523707</v>
      </c>
      <c r="E111" s="686">
        <v>1.002386647266587</v>
      </c>
      <c r="F111" s="686">
        <v>0.27379543485668362</v>
      </c>
      <c r="G111" s="686">
        <v>0.29585771462859223</v>
      </c>
      <c r="H111" s="686">
        <v>0.65344100618065892</v>
      </c>
      <c r="I111" s="686">
        <v>0.1043169686740707</v>
      </c>
      <c r="J111" s="686">
        <v>6.8510185114841318E-2</v>
      </c>
      <c r="K111" s="686">
        <v>0.13799671245832024</v>
      </c>
      <c r="L111" s="686">
        <v>6.6167584184374073E-2</v>
      </c>
    </row>
    <row r="112" spans="1:12">
      <c r="A112" s="687" t="s">
        <v>75</v>
      </c>
      <c r="B112" s="686">
        <v>0.10944280113504001</v>
      </c>
      <c r="C112" s="686">
        <v>0.25157000098051219</v>
      </c>
      <c r="D112" s="686">
        <v>5.8026346477319156E-2</v>
      </c>
      <c r="E112" s="686">
        <v>0.29557554983501921</v>
      </c>
      <c r="F112" s="686">
        <v>0.32855452182802042</v>
      </c>
      <c r="G112" s="686">
        <v>0.44378657194288834</v>
      </c>
      <c r="H112" s="686">
        <v>0.21781366872688629</v>
      </c>
      <c r="I112" s="686">
        <v>0</v>
      </c>
      <c r="J112" s="686">
        <v>0</v>
      </c>
      <c r="K112" s="686">
        <v>0.27599342491664047</v>
      </c>
      <c r="L112" s="686">
        <v>0.15439102976353949</v>
      </c>
    </row>
    <row r="113" spans="1:12">
      <c r="A113" s="687" t="s">
        <v>260</v>
      </c>
      <c r="B113" s="686">
        <v>0.38332025570526368</v>
      </c>
      <c r="C113" s="686">
        <v>1.0239261011131275</v>
      </c>
      <c r="D113" s="686">
        <v>0.15959291344255622</v>
      </c>
      <c r="E113" s="686">
        <v>1.2979621971016062</v>
      </c>
      <c r="F113" s="686">
        <v>0.60234995668470404</v>
      </c>
      <c r="G113" s="686">
        <v>1.0355020012000726</v>
      </c>
      <c r="H113" s="686">
        <v>0.87125467490754516</v>
      </c>
      <c r="I113" s="686">
        <v>0.1043169686740707</v>
      </c>
      <c r="J113" s="686">
        <v>6.8510185114841318E-2</v>
      </c>
      <c r="K113" s="686">
        <v>0.48298849360412083</v>
      </c>
      <c r="L113" s="686">
        <v>0.22055861394791357</v>
      </c>
    </row>
    <row r="114" spans="1:12">
      <c r="A114" s="687" t="s">
        <v>88</v>
      </c>
      <c r="B114" s="686">
        <v>0.25777055138285926</v>
      </c>
      <c r="C114" s="686">
        <v>0.43346054125778904</v>
      </c>
      <c r="D114" s="686">
        <v>0.19421229928163389</v>
      </c>
      <c r="E114" s="686">
        <v>0.56544887794525411</v>
      </c>
      <c r="F114" s="686">
        <v>0.55854268710763444</v>
      </c>
      <c r="G114" s="686">
        <v>0.29585771462859223</v>
      </c>
      <c r="H114" s="686">
        <v>1.7425093498150903</v>
      </c>
      <c r="I114" s="686">
        <v>5.2158484337035349E-2</v>
      </c>
      <c r="J114" s="686">
        <v>0.11561093738129473</v>
      </c>
      <c r="K114" s="686">
        <v>0.13799671245832024</v>
      </c>
      <c r="L114" s="686">
        <v>9.5575399377429204E-2</v>
      </c>
    </row>
    <row r="115" spans="1:12">
      <c r="A115" s="687" t="s">
        <v>89</v>
      </c>
      <c r="B115" s="686">
        <v>0.64109080708812294</v>
      </c>
      <c r="C115" s="686">
        <v>1.4573866423709165</v>
      </c>
      <c r="D115" s="686">
        <v>0.35380521272419008</v>
      </c>
      <c r="E115" s="686">
        <v>1.8634110750468604</v>
      </c>
      <c r="F115" s="686">
        <v>1.1608926437923386</v>
      </c>
      <c r="G115" s="686">
        <v>1.3313597158286647</v>
      </c>
      <c r="H115" s="686">
        <v>2.6137640247226352</v>
      </c>
      <c r="I115" s="686">
        <v>0.15647545301110605</v>
      </c>
      <c r="J115" s="686">
        <v>0.18412112249613605</v>
      </c>
      <c r="K115" s="686">
        <v>0.62098520606244101</v>
      </c>
      <c r="L115" s="686">
        <v>0.31613401332534274</v>
      </c>
    </row>
    <row r="116" spans="1:12">
      <c r="A116" s="687" t="s">
        <v>261</v>
      </c>
      <c r="B116" s="686">
        <v>31.704876314316262</v>
      </c>
      <c r="C116" s="686">
        <v>113.5254875827615</v>
      </c>
      <c r="D116" s="686">
        <v>2.1051532920868881</v>
      </c>
      <c r="E116" s="686">
        <v>64.371214309722234</v>
      </c>
      <c r="F116" s="686">
        <v>5.2842518927339936</v>
      </c>
      <c r="G116" s="686">
        <v>902.07017190257773</v>
      </c>
      <c r="H116" s="686">
        <v>23.52387622250372</v>
      </c>
      <c r="I116" s="686">
        <v>3.5467769349184035</v>
      </c>
      <c r="J116" s="686">
        <v>1.2160557857884335</v>
      </c>
      <c r="K116" s="686">
        <v>210.09999471779255</v>
      </c>
      <c r="L116" s="686">
        <v>1.8968040799520565</v>
      </c>
    </row>
    <row r="117" spans="1:12">
      <c r="A117" s="687" t="s">
        <v>90</v>
      </c>
      <c r="B117" s="686">
        <v>10.411790702160534</v>
      </c>
      <c r="C117" s="686">
        <v>36.350960213622926</v>
      </c>
      <c r="D117" s="686">
        <v>2.8414741117942741</v>
      </c>
      <c r="E117" s="686">
        <v>50.20929013936609</v>
      </c>
      <c r="F117" s="686">
        <v>3.6368643740569757</v>
      </c>
      <c r="G117" s="686">
        <v>16.272174304572573</v>
      </c>
      <c r="H117" s="686">
        <v>0.44378657194288834</v>
      </c>
      <c r="I117" s="686">
        <v>0</v>
      </c>
      <c r="J117" s="686">
        <v>1.4604375614369898</v>
      </c>
      <c r="K117" s="686">
        <v>0</v>
      </c>
      <c r="L117" s="686">
        <v>0</v>
      </c>
    </row>
    <row r="118" spans="1:12" ht="23.7" customHeight="1">
      <c r="A118" s="961" t="s">
        <v>537</v>
      </c>
      <c r="B118" s="961"/>
      <c r="C118" s="961"/>
      <c r="D118" s="961"/>
      <c r="E118" s="961"/>
      <c r="F118" s="961"/>
      <c r="G118" s="961"/>
      <c r="H118" s="961"/>
      <c r="I118" s="961"/>
      <c r="J118" s="961"/>
      <c r="K118" s="961"/>
      <c r="L118" s="961"/>
    </row>
    <row r="119" spans="1:12">
      <c r="A119" s="724"/>
      <c r="B119" s="725"/>
      <c r="C119" s="725"/>
      <c r="D119" s="725"/>
      <c r="E119" s="725"/>
      <c r="F119" s="725"/>
      <c r="G119" s="725"/>
      <c r="H119" s="725"/>
      <c r="I119" s="725"/>
      <c r="J119" s="725"/>
      <c r="K119" s="725"/>
      <c r="L119" s="725"/>
    </row>
    <row r="120" spans="1:12" ht="15.6">
      <c r="A120" s="683" t="s">
        <v>1097</v>
      </c>
      <c r="B120" s="684"/>
      <c r="C120" s="684"/>
      <c r="D120" s="684"/>
      <c r="E120" s="684"/>
      <c r="F120" s="684"/>
      <c r="G120" s="684"/>
      <c r="H120" s="684"/>
      <c r="I120" s="684"/>
      <c r="J120" s="684"/>
      <c r="K120" s="684"/>
      <c r="L120" s="684"/>
    </row>
    <row r="121" spans="1:12">
      <c r="A121" s="936"/>
      <c r="B121" s="937" t="s">
        <v>84</v>
      </c>
      <c r="C121" s="947"/>
      <c r="D121" s="938"/>
      <c r="E121" s="937" t="s">
        <v>11</v>
      </c>
      <c r="F121" s="938"/>
      <c r="G121" s="937" t="s">
        <v>36</v>
      </c>
      <c r="H121" s="938"/>
      <c r="I121" s="937" t="s">
        <v>12</v>
      </c>
      <c r="J121" s="938"/>
      <c r="K121" s="937" t="s">
        <v>10</v>
      </c>
      <c r="L121" s="938"/>
    </row>
    <row r="122" spans="1:12">
      <c r="A122" s="936"/>
      <c r="B122" s="726" t="s">
        <v>85</v>
      </c>
      <c r="C122" s="726" t="s">
        <v>60</v>
      </c>
      <c r="D122" s="726" t="s">
        <v>86</v>
      </c>
      <c r="E122" s="726" t="s">
        <v>60</v>
      </c>
      <c r="F122" s="726" t="s">
        <v>86</v>
      </c>
      <c r="G122" s="726" t="s">
        <v>60</v>
      </c>
      <c r="H122" s="726" t="s">
        <v>86</v>
      </c>
      <c r="I122" s="726" t="s">
        <v>60</v>
      </c>
      <c r="J122" s="726" t="s">
        <v>86</v>
      </c>
      <c r="K122" s="726" t="s">
        <v>60</v>
      </c>
      <c r="L122" s="726" t="s">
        <v>86</v>
      </c>
    </row>
    <row r="123" spans="1:12">
      <c r="A123" s="687" t="s">
        <v>259</v>
      </c>
      <c r="B123" s="686">
        <v>0.28999999999999998</v>
      </c>
      <c r="C123" s="686">
        <v>0.78</v>
      </c>
      <c r="D123" s="686">
        <v>0.11</v>
      </c>
      <c r="E123" s="686">
        <v>1</v>
      </c>
      <c r="F123" s="686">
        <v>0.35</v>
      </c>
      <c r="G123" s="686">
        <v>0.29585771462859223</v>
      </c>
      <c r="H123" s="686">
        <v>0.65344100618065892</v>
      </c>
      <c r="I123" s="686">
        <v>0.104598865638377</v>
      </c>
      <c r="J123" s="686">
        <v>6.8527951502083448E-2</v>
      </c>
      <c r="K123" s="686">
        <v>0</v>
      </c>
      <c r="L123" s="686">
        <v>0</v>
      </c>
    </row>
    <row r="124" spans="1:12">
      <c r="A124" s="687" t="s">
        <v>75</v>
      </c>
      <c r="B124" s="686">
        <v>0.1</v>
      </c>
      <c r="C124" s="686">
        <v>0.25</v>
      </c>
      <c r="D124" s="686">
        <v>0.05</v>
      </c>
      <c r="E124" s="686">
        <v>0.3</v>
      </c>
      <c r="F124" s="686">
        <v>0.42</v>
      </c>
      <c r="G124" s="686">
        <v>0.44378657194288834</v>
      </c>
      <c r="H124" s="686">
        <v>0.21781366872688629</v>
      </c>
      <c r="I124" s="686">
        <v>0</v>
      </c>
      <c r="J124" s="686">
        <v>0</v>
      </c>
      <c r="K124" s="686">
        <v>0</v>
      </c>
      <c r="L124" s="686">
        <v>0</v>
      </c>
    </row>
    <row r="125" spans="1:12">
      <c r="A125" s="687" t="s">
        <v>260</v>
      </c>
      <c r="B125" s="686">
        <v>0.4</v>
      </c>
      <c r="C125" s="686">
        <v>1.05</v>
      </c>
      <c r="D125" s="686">
        <v>0.15</v>
      </c>
      <c r="E125" s="686">
        <v>1.3</v>
      </c>
      <c r="F125" s="686">
        <v>0.77</v>
      </c>
      <c r="G125" s="686">
        <v>1.0355020012000726</v>
      </c>
      <c r="H125" s="686">
        <v>0.87125467490754516</v>
      </c>
      <c r="I125" s="686">
        <v>0.104598865638377</v>
      </c>
      <c r="J125" s="686">
        <v>6.8527951502083448E-2</v>
      </c>
      <c r="K125" s="686">
        <v>0</v>
      </c>
      <c r="L125" s="686">
        <v>0</v>
      </c>
    </row>
    <row r="126" spans="1:12">
      <c r="A126" s="687" t="s">
        <v>88</v>
      </c>
      <c r="B126" s="686">
        <v>0.26</v>
      </c>
      <c r="C126" s="686">
        <v>0.45</v>
      </c>
      <c r="D126" s="686">
        <v>0.19</v>
      </c>
      <c r="E126" s="686">
        <v>0.56000000000000005</v>
      </c>
      <c r="F126" s="686">
        <v>0.54</v>
      </c>
      <c r="G126" s="686">
        <v>0.29585771462859223</v>
      </c>
      <c r="H126" s="686">
        <v>1.7425093498150903</v>
      </c>
      <c r="I126" s="686">
        <v>5.2299432819188502E-2</v>
      </c>
      <c r="J126" s="686">
        <v>0.11564091815976581</v>
      </c>
      <c r="K126" s="686">
        <v>0</v>
      </c>
      <c r="L126" s="686">
        <v>0</v>
      </c>
    </row>
    <row r="127" spans="1:12">
      <c r="A127" s="687" t="s">
        <v>89</v>
      </c>
      <c r="B127" s="686">
        <v>0.66</v>
      </c>
      <c r="C127" s="686">
        <v>1.49</v>
      </c>
      <c r="D127" s="686">
        <v>0.34</v>
      </c>
      <c r="E127" s="686">
        <v>1.86</v>
      </c>
      <c r="F127" s="686">
        <v>1.31</v>
      </c>
      <c r="G127" s="686">
        <v>1.3313597158286647</v>
      </c>
      <c r="H127" s="686">
        <v>2.6137640247226352</v>
      </c>
      <c r="I127" s="686">
        <v>0.1568982984575655</v>
      </c>
      <c r="J127" s="686">
        <v>0.18416886966184925</v>
      </c>
      <c r="K127" s="686">
        <v>0</v>
      </c>
      <c r="L127" s="686">
        <v>0</v>
      </c>
    </row>
    <row r="128" spans="1:12">
      <c r="A128" s="687" t="s">
        <v>261</v>
      </c>
      <c r="B128" s="686">
        <v>31.95</v>
      </c>
      <c r="C128" s="686">
        <v>108.36</v>
      </c>
      <c r="D128" s="686">
        <v>2.21</v>
      </c>
      <c r="E128" s="686">
        <v>65.63</v>
      </c>
      <c r="F128" s="686">
        <v>7.45</v>
      </c>
      <c r="G128" s="686">
        <v>902.07017190257773</v>
      </c>
      <c r="H128" s="686">
        <v>23.52387622250372</v>
      </c>
      <c r="I128" s="686">
        <v>3.5563614317048184</v>
      </c>
      <c r="J128" s="686">
        <v>1.2163711391619811</v>
      </c>
      <c r="K128" s="686">
        <v>0</v>
      </c>
      <c r="L128" s="686">
        <v>0</v>
      </c>
    </row>
    <row r="129" spans="1:12">
      <c r="A129" s="687" t="s">
        <v>90</v>
      </c>
      <c r="B129" s="686">
        <v>11.77</v>
      </c>
      <c r="C129" s="686">
        <v>38.979999999999997</v>
      </c>
      <c r="D129" s="686">
        <v>3.05</v>
      </c>
      <c r="E129" s="686">
        <v>51.26</v>
      </c>
      <c r="F129" s="686">
        <v>3.71</v>
      </c>
      <c r="G129" s="686">
        <v>16.272174304572573</v>
      </c>
      <c r="H129" s="686">
        <v>0.44378657194288834</v>
      </c>
      <c r="I129" s="686">
        <v>0</v>
      </c>
      <c r="J129" s="686">
        <v>1.4643841189372782</v>
      </c>
      <c r="K129" s="686">
        <v>0</v>
      </c>
      <c r="L129" s="686">
        <v>0</v>
      </c>
    </row>
    <row r="130" spans="1:12" ht="18" customHeight="1">
      <c r="A130" s="960" t="s">
        <v>536</v>
      </c>
      <c r="B130" s="960"/>
      <c r="C130" s="960"/>
      <c r="D130" s="960"/>
      <c r="E130" s="960"/>
      <c r="F130" s="960"/>
      <c r="G130" s="960"/>
      <c r="H130" s="960"/>
      <c r="I130" s="960"/>
      <c r="J130" s="960"/>
      <c r="K130" s="960"/>
      <c r="L130" s="960"/>
    </row>
    <row r="131" spans="1:12">
      <c r="A131" s="152"/>
      <c r="B131" s="152"/>
      <c r="C131" s="152"/>
      <c r="D131" s="152"/>
      <c r="E131" s="152"/>
      <c r="F131" s="152"/>
      <c r="G131" s="152"/>
      <c r="H131" s="152"/>
      <c r="I131" s="152"/>
      <c r="J131" s="152"/>
    </row>
    <row r="132" spans="1:12" ht="15.6">
      <c r="A132" s="137" t="s">
        <v>407</v>
      </c>
    </row>
    <row r="133" spans="1:12">
      <c r="A133" s="936"/>
      <c r="B133" s="937" t="s">
        <v>84</v>
      </c>
      <c r="C133" s="947"/>
      <c r="D133" s="938"/>
      <c r="E133" s="937" t="s">
        <v>11</v>
      </c>
      <c r="F133" s="938"/>
      <c r="G133" s="937" t="s">
        <v>36</v>
      </c>
      <c r="H133" s="938"/>
      <c r="I133" s="937" t="s">
        <v>12</v>
      </c>
      <c r="J133" s="938"/>
      <c r="K133" s="937" t="s">
        <v>10</v>
      </c>
      <c r="L133" s="938"/>
    </row>
    <row r="134" spans="1:12">
      <c r="A134" s="936"/>
      <c r="B134" s="726" t="s">
        <v>85</v>
      </c>
      <c r="C134" s="726" t="s">
        <v>60</v>
      </c>
      <c r="D134" s="726" t="s">
        <v>86</v>
      </c>
      <c r="E134" s="726" t="s">
        <v>60</v>
      </c>
      <c r="F134" s="726" t="s">
        <v>86</v>
      </c>
      <c r="G134" s="726" t="s">
        <v>60</v>
      </c>
      <c r="H134" s="726" t="s">
        <v>86</v>
      </c>
      <c r="I134" s="726" t="s">
        <v>60</v>
      </c>
      <c r="J134" s="726" t="s">
        <v>86</v>
      </c>
      <c r="K134" s="726" t="s">
        <v>60</v>
      </c>
      <c r="L134" s="726" t="s">
        <v>86</v>
      </c>
    </row>
    <row r="135" spans="1:12">
      <c r="A135" s="687" t="s">
        <v>259</v>
      </c>
      <c r="B135" s="686">
        <v>0.28999999999999998</v>
      </c>
      <c r="C135" s="686">
        <v>0.59817460861247429</v>
      </c>
      <c r="D135" s="686">
        <v>0.1407930393626976</v>
      </c>
      <c r="E135" s="686">
        <v>0.72171383997668037</v>
      </c>
      <c r="F135" s="686">
        <v>0.17845609016965081</v>
      </c>
      <c r="G135" s="686">
        <v>0.43611383036160523</v>
      </c>
      <c r="H135" s="686">
        <v>0.40447345211195102</v>
      </c>
      <c r="I135" s="686">
        <v>6.4499052138377033E-2</v>
      </c>
      <c r="J135" s="686">
        <v>9.947180471695298E-2</v>
      </c>
      <c r="K135" s="686">
        <v>0.65788983236198251</v>
      </c>
      <c r="L135" s="686">
        <v>0.29094423666017627</v>
      </c>
    </row>
    <row r="136" spans="1:12">
      <c r="A136" s="687" t="s">
        <v>75</v>
      </c>
      <c r="B136" s="686">
        <v>0.14394350769313338</v>
      </c>
      <c r="C136" s="686">
        <v>0.26558465311103746</v>
      </c>
      <c r="D136" s="686">
        <v>7.9041706308882853E-2</v>
      </c>
      <c r="E136" s="686">
        <v>0.34697780768109637</v>
      </c>
      <c r="F136" s="686">
        <v>0.24473978080409253</v>
      </c>
      <c r="G136" s="686">
        <v>0</v>
      </c>
      <c r="H136" s="686">
        <v>0.40447345211195102</v>
      </c>
      <c r="I136" s="686">
        <v>0</v>
      </c>
      <c r="J136" s="686">
        <v>0</v>
      </c>
      <c r="K136" s="686">
        <v>0.2753957437794346</v>
      </c>
      <c r="L136" s="686">
        <v>0.20638408905943542</v>
      </c>
    </row>
    <row r="137" spans="1:12">
      <c r="A137" s="687" t="s">
        <v>260</v>
      </c>
      <c r="B137" s="686">
        <v>0.43</v>
      </c>
      <c r="C137" s="686">
        <v>0.8637592617235117</v>
      </c>
      <c r="D137" s="686">
        <v>0.21983474567158046</v>
      </c>
      <c r="E137" s="686">
        <v>1.0686916476577768</v>
      </c>
      <c r="F137" s="686">
        <v>0.42319587097374334</v>
      </c>
      <c r="G137" s="686">
        <v>0.43611383036160523</v>
      </c>
      <c r="H137" s="686">
        <v>0.80894690422390203</v>
      </c>
      <c r="I137" s="686">
        <v>6.4499052138377033E-2</v>
      </c>
      <c r="J137" s="686">
        <v>9.947180471695298E-2</v>
      </c>
      <c r="K137" s="686">
        <v>0.93328557614141716</v>
      </c>
      <c r="L137" s="686">
        <v>0.49732832571961172</v>
      </c>
    </row>
    <row r="138" spans="1:12">
      <c r="A138" s="687" t="s">
        <v>88</v>
      </c>
      <c r="B138" s="686">
        <v>0.29509266800930356</v>
      </c>
      <c r="C138" s="686">
        <v>0.34452908210918065</v>
      </c>
      <c r="D138" s="686">
        <v>0.26871580088891611</v>
      </c>
      <c r="E138" s="686">
        <v>0.34697780768109637</v>
      </c>
      <c r="F138" s="686">
        <v>0.82089801478039359</v>
      </c>
      <c r="G138" s="686">
        <v>0.87222766072321045</v>
      </c>
      <c r="H138" s="686">
        <v>1.0111836302798776</v>
      </c>
      <c r="I138" s="686">
        <v>0.12899810427675407</v>
      </c>
      <c r="J138" s="686">
        <v>9.1820127431033516E-2</v>
      </c>
      <c r="K138" s="686">
        <v>0.28763555461407619</v>
      </c>
      <c r="L138" s="686">
        <v>0.14188906122836181</v>
      </c>
    </row>
    <row r="139" spans="1:12">
      <c r="A139" s="687" t="s">
        <v>89</v>
      </c>
      <c r="B139" s="686">
        <v>0.73</v>
      </c>
      <c r="C139" s="686">
        <v>1.2082883438326923</v>
      </c>
      <c r="D139" s="686">
        <v>0.48855054656049657</v>
      </c>
      <c r="E139" s="686">
        <v>1.4156694553388731</v>
      </c>
      <c r="F139" s="686">
        <v>1.244093885754137</v>
      </c>
      <c r="G139" s="686">
        <v>1.3083414910848157</v>
      </c>
      <c r="H139" s="686">
        <v>1.8201305345037797</v>
      </c>
      <c r="I139" s="686">
        <v>0.1934971564151311</v>
      </c>
      <c r="J139" s="686">
        <v>0.19129193214798651</v>
      </c>
      <c r="K139" s="686">
        <v>1.2209211307554932</v>
      </c>
      <c r="L139" s="686">
        <v>0.63921738694797359</v>
      </c>
    </row>
    <row r="140" spans="1:12">
      <c r="A140" s="687" t="s">
        <v>261</v>
      </c>
      <c r="B140" s="686">
        <v>27.52</v>
      </c>
      <c r="C140" s="686">
        <v>44.367012752601561</v>
      </c>
      <c r="D140" s="686">
        <v>18.493809234182155</v>
      </c>
      <c r="E140" s="686">
        <v>59.02786464270811</v>
      </c>
      <c r="F140" s="686">
        <v>80.407215485011236</v>
      </c>
      <c r="G140" s="686">
        <v>23.259404285952279</v>
      </c>
      <c r="H140" s="686">
        <v>4.2469712471754857</v>
      </c>
      <c r="I140" s="686">
        <v>5.9339127967306871</v>
      </c>
      <c r="J140" s="686">
        <v>2.5327051816393413</v>
      </c>
      <c r="K140" s="686">
        <v>5.780250666659466</v>
      </c>
      <c r="L140" s="686">
        <v>2.8908104696727857</v>
      </c>
    </row>
    <row r="141" spans="1:12">
      <c r="A141" s="687" t="s">
        <v>90</v>
      </c>
      <c r="B141" s="686">
        <v>11.534469629421967</v>
      </c>
      <c r="C141" s="686">
        <v>30.476448083604186</v>
      </c>
      <c r="D141" s="686">
        <v>2.6763136052950784</v>
      </c>
      <c r="E141" s="686">
        <v>43.399984184751531</v>
      </c>
      <c r="F141" s="686">
        <v>2.7841499288331173</v>
      </c>
      <c r="G141" s="686">
        <v>0</v>
      </c>
      <c r="H141" s="686">
        <v>10.757474482252928</v>
      </c>
      <c r="I141" s="686">
        <v>0</v>
      </c>
      <c r="J141" s="686">
        <v>0</v>
      </c>
      <c r="K141" s="686">
        <v>0</v>
      </c>
      <c r="L141" s="686">
        <v>0</v>
      </c>
    </row>
    <row r="142" spans="1:12" ht="23.7" customHeight="1">
      <c r="A142" s="856" t="s">
        <v>537</v>
      </c>
      <c r="B142" s="856"/>
      <c r="C142" s="856"/>
      <c r="D142" s="856"/>
      <c r="E142" s="856"/>
      <c r="F142" s="856"/>
      <c r="G142" s="856"/>
      <c r="H142" s="856"/>
      <c r="I142" s="856"/>
      <c r="J142" s="856"/>
      <c r="K142" s="856"/>
      <c r="L142" s="856"/>
    </row>
    <row r="143" spans="1:12">
      <c r="A143" s="396"/>
      <c r="B143" s="397"/>
      <c r="C143" s="397"/>
      <c r="D143" s="397"/>
      <c r="E143" s="397"/>
      <c r="F143" s="397"/>
      <c r="G143" s="397"/>
      <c r="H143" s="397"/>
      <c r="I143" s="397"/>
      <c r="J143" s="397"/>
      <c r="K143" s="397"/>
      <c r="L143" s="397"/>
    </row>
    <row r="144" spans="1:12" ht="15.6">
      <c r="A144" s="137" t="s">
        <v>535</v>
      </c>
    </row>
    <row r="145" spans="1:12">
      <c r="A145" s="936"/>
      <c r="B145" s="937" t="s">
        <v>84</v>
      </c>
      <c r="C145" s="947"/>
      <c r="D145" s="938"/>
      <c r="E145" s="937" t="s">
        <v>11</v>
      </c>
      <c r="F145" s="938"/>
      <c r="G145" s="937" t="s">
        <v>36</v>
      </c>
      <c r="H145" s="938"/>
      <c r="I145" s="937" t="s">
        <v>12</v>
      </c>
      <c r="J145" s="938"/>
      <c r="K145" s="937" t="s">
        <v>10</v>
      </c>
      <c r="L145" s="938"/>
    </row>
    <row r="146" spans="1:12">
      <c r="A146" s="936"/>
      <c r="B146" s="726" t="s">
        <v>85</v>
      </c>
      <c r="C146" s="726" t="s">
        <v>60</v>
      </c>
      <c r="D146" s="726" t="s">
        <v>86</v>
      </c>
      <c r="E146" s="726" t="s">
        <v>60</v>
      </c>
      <c r="F146" s="726" t="s">
        <v>86</v>
      </c>
      <c r="G146" s="726" t="s">
        <v>60</v>
      </c>
      <c r="H146" s="726" t="s">
        <v>86</v>
      </c>
      <c r="I146" s="726" t="s">
        <v>60</v>
      </c>
      <c r="J146" s="726" t="s">
        <v>86</v>
      </c>
      <c r="K146" s="726" t="s">
        <v>60</v>
      </c>
      <c r="L146" s="726" t="s">
        <v>86</v>
      </c>
    </row>
    <row r="147" spans="1:12">
      <c r="A147" s="687" t="s">
        <v>259</v>
      </c>
      <c r="B147" s="686">
        <v>0.30944613488008327</v>
      </c>
      <c r="C147" s="686">
        <v>0.60595230516120491</v>
      </c>
      <c r="D147" s="686">
        <v>0.13852009482031735</v>
      </c>
      <c r="E147" s="686">
        <v>0.73857800653179939</v>
      </c>
      <c r="F147" s="686">
        <v>0.17322614937624498</v>
      </c>
      <c r="G147" s="686">
        <v>0.43611383036160523</v>
      </c>
      <c r="H147" s="686">
        <v>0.40447345211195102</v>
      </c>
      <c r="I147" s="686">
        <v>6.4499052138377033E-2</v>
      </c>
      <c r="J147" s="686">
        <v>9.947180471695298E-2</v>
      </c>
      <c r="K147" s="686">
        <v>0.68294348642649816</v>
      </c>
      <c r="L147" s="686">
        <v>1.9456659803870382</v>
      </c>
    </row>
    <row r="148" spans="1:12">
      <c r="A148" s="687" t="s">
        <v>75</v>
      </c>
      <c r="B148" s="686">
        <v>0.13753161550225923</v>
      </c>
      <c r="C148" s="686">
        <v>0.26118633843155381</v>
      </c>
      <c r="D148" s="686">
        <v>6.6248741001021336E-2</v>
      </c>
      <c r="E148" s="686">
        <v>0.35508558006336505</v>
      </c>
      <c r="F148" s="686">
        <v>0.31180706887724091</v>
      </c>
      <c r="G148" s="686">
        <v>0</v>
      </c>
      <c r="H148" s="686">
        <v>0.40447345211195102</v>
      </c>
      <c r="I148" s="686">
        <v>0</v>
      </c>
      <c r="J148" s="686">
        <v>0</v>
      </c>
      <c r="K148" s="686">
        <v>0</v>
      </c>
      <c r="L148" s="686">
        <v>0</v>
      </c>
    </row>
    <row r="149" spans="1:12">
      <c r="A149" s="687" t="s">
        <v>260</v>
      </c>
      <c r="B149" s="686">
        <v>0.4469777503823425</v>
      </c>
      <c r="C149" s="686">
        <v>0.86713864359275872</v>
      </c>
      <c r="D149" s="686">
        <v>0.2047688358213387</v>
      </c>
      <c r="E149" s="686">
        <v>1.0936635865951645</v>
      </c>
      <c r="F149" s="686">
        <v>0.48503321825348589</v>
      </c>
      <c r="G149" s="686">
        <v>0.43611383036160523</v>
      </c>
      <c r="H149" s="686">
        <v>0.80894690422390203</v>
      </c>
      <c r="I149" s="686">
        <v>6.4499052138377033E-2</v>
      </c>
      <c r="J149" s="686">
        <v>9.947180471695298E-2</v>
      </c>
      <c r="K149" s="686">
        <v>0.68294348642649816</v>
      </c>
      <c r="L149" s="686">
        <v>1.9456659803870382</v>
      </c>
    </row>
    <row r="150" spans="1:12">
      <c r="A150" s="687" t="s">
        <v>88</v>
      </c>
      <c r="B150" s="686">
        <v>0.27888355365735901</v>
      </c>
      <c r="C150" s="686">
        <v>0.35521342026691322</v>
      </c>
      <c r="D150" s="686">
        <v>0.23488189991271202</v>
      </c>
      <c r="E150" s="686">
        <v>0.35508558006336505</v>
      </c>
      <c r="F150" s="686">
        <v>0.76219505725547787</v>
      </c>
      <c r="G150" s="686">
        <v>0.87222766072321045</v>
      </c>
      <c r="H150" s="686">
        <v>1.0111836302798776</v>
      </c>
      <c r="I150" s="686">
        <v>0.12899810427675407</v>
      </c>
      <c r="J150" s="686">
        <v>9.1820127431033516E-2</v>
      </c>
      <c r="K150" s="686">
        <v>0.34147174321324908</v>
      </c>
      <c r="L150" s="686">
        <v>0</v>
      </c>
    </row>
    <row r="151" spans="1:12">
      <c r="A151" s="687" t="s">
        <v>89</v>
      </c>
      <c r="B151" s="686">
        <v>0.7258613040397015</v>
      </c>
      <c r="C151" s="686">
        <v>1.2223520638596719</v>
      </c>
      <c r="D151" s="686">
        <v>0.43965073573405072</v>
      </c>
      <c r="E151" s="686">
        <v>1.4487491666585295</v>
      </c>
      <c r="F151" s="686">
        <v>1.2472282755089639</v>
      </c>
      <c r="G151" s="686">
        <v>1.3083414910848157</v>
      </c>
      <c r="H151" s="686">
        <v>1.8201305345037797</v>
      </c>
      <c r="I151" s="686">
        <v>0.1934971564151311</v>
      </c>
      <c r="J151" s="686">
        <v>0.19129193214798651</v>
      </c>
      <c r="K151" s="686">
        <v>1.0244152296397473</v>
      </c>
      <c r="L151" s="686">
        <v>1.9456659803870382</v>
      </c>
    </row>
    <row r="152" spans="1:12">
      <c r="A152" s="687" t="s">
        <v>261</v>
      </c>
      <c r="B152" s="686">
        <v>21.638307505688786</v>
      </c>
      <c r="C152" s="686">
        <v>47.368754337946605</v>
      </c>
      <c r="D152" s="686">
        <v>6.8055524846503737</v>
      </c>
      <c r="E152" s="686">
        <v>60.407158880379669</v>
      </c>
      <c r="F152" s="686">
        <v>25.949277176561495</v>
      </c>
      <c r="G152" s="686">
        <v>23.259404285952279</v>
      </c>
      <c r="H152" s="686">
        <v>4.2469712471754857</v>
      </c>
      <c r="I152" s="686">
        <v>5.9339127967306871</v>
      </c>
      <c r="J152" s="686">
        <v>2.5327051816393413</v>
      </c>
      <c r="K152" s="686">
        <v>9.9026805531842239</v>
      </c>
      <c r="L152" s="686">
        <v>18.808104477074703</v>
      </c>
    </row>
    <row r="153" spans="1:12">
      <c r="A153" s="687" t="s">
        <v>90</v>
      </c>
      <c r="B153" s="686">
        <v>12.992917342310657</v>
      </c>
      <c r="C153" s="686">
        <v>32.669187211018752</v>
      </c>
      <c r="D153" s="686">
        <v>2.8626022692098299</v>
      </c>
      <c r="E153" s="686">
        <v>44.414104354325701</v>
      </c>
      <c r="F153" s="686">
        <v>2.8406846405069204</v>
      </c>
      <c r="G153" s="686">
        <v>0</v>
      </c>
      <c r="H153" s="686">
        <v>10.757474482252928</v>
      </c>
      <c r="I153" s="686">
        <v>0</v>
      </c>
      <c r="J153" s="686">
        <v>0</v>
      </c>
      <c r="K153" s="686">
        <v>0</v>
      </c>
      <c r="L153" s="686">
        <v>0</v>
      </c>
    </row>
    <row r="154" spans="1:12" ht="18" customHeight="1">
      <c r="A154" s="948" t="s">
        <v>536</v>
      </c>
      <c r="B154" s="948"/>
      <c r="C154" s="948"/>
      <c r="D154" s="948"/>
      <c r="E154" s="948"/>
      <c r="F154" s="948"/>
      <c r="G154" s="948"/>
      <c r="H154" s="948"/>
      <c r="I154" s="948"/>
      <c r="J154" s="948"/>
      <c r="K154" s="948"/>
      <c r="L154" s="948"/>
    </row>
    <row r="155" spans="1:12">
      <c r="A155" s="398"/>
      <c r="B155" s="398"/>
      <c r="C155" s="398"/>
      <c r="D155" s="398"/>
      <c r="E155" s="398"/>
      <c r="F155" s="398"/>
      <c r="G155" s="398"/>
      <c r="H155" s="398"/>
      <c r="I155" s="398"/>
      <c r="J155" s="398"/>
      <c r="K155" s="398"/>
      <c r="L155" s="398"/>
    </row>
    <row r="156" spans="1:12" ht="15.6">
      <c r="A156" s="137" t="s">
        <v>400</v>
      </c>
    </row>
    <row r="157" spans="1:12">
      <c r="A157" s="946"/>
      <c r="B157" s="942" t="s">
        <v>84</v>
      </c>
      <c r="C157" s="943"/>
      <c r="D157" s="944"/>
      <c r="E157" s="942" t="s">
        <v>11</v>
      </c>
      <c r="F157" s="944"/>
      <c r="G157" s="942" t="s">
        <v>36</v>
      </c>
      <c r="H157" s="944"/>
      <c r="I157" s="942" t="s">
        <v>12</v>
      </c>
      <c r="J157" s="944"/>
      <c r="K157" s="942" t="s">
        <v>10</v>
      </c>
      <c r="L157" s="944"/>
    </row>
    <row r="158" spans="1:12">
      <c r="A158" s="946"/>
      <c r="B158" s="201" t="s">
        <v>85</v>
      </c>
      <c r="C158" s="201" t="s">
        <v>60</v>
      </c>
      <c r="D158" s="201" t="s">
        <v>86</v>
      </c>
      <c r="E158" s="201" t="s">
        <v>60</v>
      </c>
      <c r="F158" s="201" t="s">
        <v>86</v>
      </c>
      <c r="G158" s="201" t="s">
        <v>60</v>
      </c>
      <c r="H158" s="201" t="s">
        <v>86</v>
      </c>
      <c r="I158" s="201" t="s">
        <v>60</v>
      </c>
      <c r="J158" s="201" t="s">
        <v>86</v>
      </c>
      <c r="K158" s="201" t="s">
        <v>60</v>
      </c>
      <c r="L158" s="201" t="s">
        <v>86</v>
      </c>
    </row>
    <row r="159" spans="1:12">
      <c r="A159" s="149" t="s">
        <v>259</v>
      </c>
      <c r="B159" s="150">
        <v>0.33769682386019412</v>
      </c>
      <c r="C159" s="150">
        <v>0.63141505384148411</v>
      </c>
      <c r="D159" s="150">
        <v>0.13439240035508485</v>
      </c>
      <c r="E159" s="150">
        <v>0.78657918367918245</v>
      </c>
      <c r="F159" s="150">
        <v>0.19028898279723708</v>
      </c>
      <c r="G159" s="150">
        <v>0.49032530859374102</v>
      </c>
      <c r="H159" s="150">
        <v>0</v>
      </c>
      <c r="I159" s="150">
        <v>0</v>
      </c>
      <c r="J159" s="150">
        <v>0.10624500432669499</v>
      </c>
      <c r="K159" s="150">
        <v>0</v>
      </c>
      <c r="L159" s="150">
        <v>0.26680429143496992</v>
      </c>
    </row>
    <row r="160" spans="1:12">
      <c r="A160" s="149" t="s">
        <v>75</v>
      </c>
      <c r="B160" s="150">
        <v>0.20091292923405624</v>
      </c>
      <c r="C160" s="150">
        <v>0.28818082112894433</v>
      </c>
      <c r="D160" s="150">
        <v>0.14050827388349593</v>
      </c>
      <c r="E160" s="150">
        <v>0.36888677361734024</v>
      </c>
      <c r="F160" s="150">
        <v>0.37236405266797473</v>
      </c>
      <c r="G160" s="150">
        <v>0.12258132714843525</v>
      </c>
      <c r="H160" s="150">
        <v>0.29559633730716789</v>
      </c>
      <c r="I160" s="150">
        <v>0</v>
      </c>
      <c r="J160" s="150">
        <v>0</v>
      </c>
      <c r="K160" s="150">
        <v>0</v>
      </c>
      <c r="L160" s="150">
        <v>0</v>
      </c>
    </row>
    <row r="161" spans="1:12">
      <c r="A161" s="149" t="s">
        <v>260</v>
      </c>
      <c r="B161" s="150">
        <v>0.53860975309425041</v>
      </c>
      <c r="C161" s="150">
        <v>0.9195958749704285</v>
      </c>
      <c r="D161" s="150">
        <v>0.27490067423858078</v>
      </c>
      <c r="E161" s="150">
        <v>1.1554659572965227</v>
      </c>
      <c r="F161" s="150">
        <v>0.56265303546521184</v>
      </c>
      <c r="G161" s="150">
        <v>0.6129066357421763</v>
      </c>
      <c r="H161" s="150">
        <v>0.29559633730716789</v>
      </c>
      <c r="I161" s="150">
        <v>0</v>
      </c>
      <c r="J161" s="150">
        <v>0.10624500432669499</v>
      </c>
      <c r="K161" s="150">
        <v>0</v>
      </c>
      <c r="L161" s="150">
        <v>0.26680429143496992</v>
      </c>
    </row>
    <row r="162" spans="1:12">
      <c r="A162" s="149" t="s">
        <v>88</v>
      </c>
      <c r="B162" s="150">
        <v>0.28255697473922387</v>
      </c>
      <c r="C162" s="150">
        <v>0.41799812498655842</v>
      </c>
      <c r="D162" s="150">
        <v>0.18880799303094767</v>
      </c>
      <c r="E162" s="150">
        <v>0.4446403074851869</v>
      </c>
      <c r="F162" s="150">
        <v>0.40339439039030589</v>
      </c>
      <c r="G162" s="150">
        <v>0.98065061718748203</v>
      </c>
      <c r="H162" s="150">
        <v>0.59119267461433578</v>
      </c>
      <c r="I162" s="150">
        <v>0</v>
      </c>
      <c r="J162" s="150">
        <v>2.1249000865338999E-2</v>
      </c>
      <c r="K162" s="150">
        <v>0.24549002842703335</v>
      </c>
      <c r="L162" s="150">
        <v>0.53360858286993984</v>
      </c>
    </row>
    <row r="163" spans="1:12">
      <c r="A163" s="149" t="s">
        <v>89</v>
      </c>
      <c r="B163" s="150">
        <v>0.82116672783347422</v>
      </c>
      <c r="C163" s="150">
        <v>1.3375939999569868</v>
      </c>
      <c r="D163" s="150">
        <v>0.46370866726952847</v>
      </c>
      <c r="E163" s="150">
        <v>1.6001062647817095</v>
      </c>
      <c r="F163" s="150">
        <v>0.81308611402426134</v>
      </c>
      <c r="G163" s="150">
        <v>1.1032319443359173</v>
      </c>
      <c r="H163" s="150">
        <v>0.88678901192150372</v>
      </c>
      <c r="I163" s="150">
        <v>0</v>
      </c>
      <c r="J163" s="150">
        <v>0.12749400519203399</v>
      </c>
      <c r="K163" s="150">
        <v>0.24549002842703335</v>
      </c>
      <c r="L163" s="150">
        <v>0.80041287430490982</v>
      </c>
    </row>
    <row r="164" spans="1:12">
      <c r="A164" s="149" t="s">
        <v>261</v>
      </c>
      <c r="B164" s="150">
        <v>40.998099581709631</v>
      </c>
      <c r="C164" s="150">
        <v>31.074818873323217</v>
      </c>
      <c r="D164" s="150">
        <v>47.866746665094212</v>
      </c>
      <c r="E164" s="150">
        <v>39.523882308654649</v>
      </c>
      <c r="F164" s="150">
        <v>27.908594481765519</v>
      </c>
      <c r="G164" s="150">
        <v>12.380714041991961</v>
      </c>
      <c r="H164" s="150">
        <v>0</v>
      </c>
      <c r="I164" s="150">
        <v>1.914975668490136</v>
      </c>
      <c r="J164" s="150">
        <v>64.809452639283947</v>
      </c>
      <c r="K164" s="150">
        <v>0</v>
      </c>
      <c r="L164" s="150">
        <v>0.53360858286993984</v>
      </c>
    </row>
    <row r="165" spans="1:12">
      <c r="A165" s="149" t="s">
        <v>90</v>
      </c>
      <c r="B165" s="150">
        <v>14.093560091289332</v>
      </c>
      <c r="C165" s="150">
        <v>31.09271689601912</v>
      </c>
      <c r="D165" s="150">
        <v>2.3271682861954015</v>
      </c>
      <c r="E165" s="150">
        <v>40.134401895834642</v>
      </c>
      <c r="F165" s="150">
        <v>5.9505235867529285</v>
      </c>
      <c r="G165" s="150">
        <v>9.8065061718748208</v>
      </c>
      <c r="H165" s="150">
        <v>6.0597249147969423</v>
      </c>
      <c r="I165" s="150">
        <v>0</v>
      </c>
      <c r="J165" s="150">
        <v>0</v>
      </c>
      <c r="K165" s="150">
        <v>0</v>
      </c>
      <c r="L165" s="150">
        <v>1.0672171657398797</v>
      </c>
    </row>
    <row r="166" spans="1:12" ht="21.45" customHeight="1">
      <c r="A166" s="856" t="s">
        <v>537</v>
      </c>
      <c r="B166" s="856"/>
      <c r="C166" s="856"/>
      <c r="D166" s="856"/>
      <c r="E166" s="856"/>
      <c r="F166" s="856"/>
      <c r="G166" s="856"/>
      <c r="H166" s="856"/>
      <c r="I166" s="856"/>
      <c r="J166" s="856"/>
      <c r="K166" s="856"/>
      <c r="L166" s="856"/>
    </row>
    <row r="167" spans="1:12">
      <c r="A167" s="399"/>
      <c r="B167" s="399"/>
      <c r="C167" s="399"/>
      <c r="D167" s="399"/>
      <c r="E167" s="399"/>
      <c r="F167" s="399"/>
      <c r="G167" s="399"/>
      <c r="H167" s="399"/>
      <c r="I167" s="399"/>
      <c r="J167" s="399"/>
      <c r="K167" s="399"/>
      <c r="L167" s="399"/>
    </row>
    <row r="168" spans="1:12" ht="15.6">
      <c r="A168" s="137" t="s">
        <v>401</v>
      </c>
      <c r="B168" s="137"/>
    </row>
    <row r="169" spans="1:12">
      <c r="A169" s="946"/>
      <c r="B169" s="942" t="s">
        <v>84</v>
      </c>
      <c r="C169" s="943"/>
      <c r="D169" s="944"/>
      <c r="E169" s="942" t="s">
        <v>11</v>
      </c>
      <c r="F169" s="944"/>
      <c r="G169" s="942" t="s">
        <v>36</v>
      </c>
      <c r="H169" s="944"/>
      <c r="I169" s="942" t="s">
        <v>12</v>
      </c>
      <c r="J169" s="944"/>
      <c r="K169" s="942" t="s">
        <v>10</v>
      </c>
      <c r="L169" s="944"/>
    </row>
    <row r="170" spans="1:12">
      <c r="A170" s="946"/>
      <c r="B170" s="201" t="s">
        <v>85</v>
      </c>
      <c r="C170" s="201" t="s">
        <v>60</v>
      </c>
      <c r="D170" s="201" t="s">
        <v>86</v>
      </c>
      <c r="E170" s="201" t="s">
        <v>60</v>
      </c>
      <c r="F170" s="201" t="s">
        <v>86</v>
      </c>
      <c r="G170" s="201" t="s">
        <v>60</v>
      </c>
      <c r="H170" s="201" t="s">
        <v>86</v>
      </c>
      <c r="I170" s="201" t="s">
        <v>60</v>
      </c>
      <c r="J170" s="201" t="s">
        <v>86</v>
      </c>
      <c r="K170" s="201" t="s">
        <v>60</v>
      </c>
      <c r="L170" s="201" t="s">
        <v>86</v>
      </c>
    </row>
    <row r="171" spans="1:12">
      <c r="A171" s="149" t="s">
        <v>259</v>
      </c>
      <c r="B171" s="149">
        <v>0.36</v>
      </c>
      <c r="C171" s="149">
        <v>0.57999999999999996</v>
      </c>
      <c r="D171" s="149">
        <v>0.14000000000000001</v>
      </c>
      <c r="E171" s="149">
        <v>0.74</v>
      </c>
      <c r="F171" s="149">
        <v>0.06</v>
      </c>
      <c r="G171" s="149">
        <v>0.33</v>
      </c>
      <c r="H171" s="149">
        <v>0</v>
      </c>
      <c r="I171" s="149">
        <v>0.14000000000000001</v>
      </c>
      <c r="J171" s="149">
        <v>0.17</v>
      </c>
      <c r="K171" s="149">
        <v>0.15</v>
      </c>
      <c r="L171" s="149">
        <v>0.2</v>
      </c>
    </row>
    <row r="172" spans="1:12">
      <c r="A172" s="149" t="s">
        <v>75</v>
      </c>
      <c r="B172" s="149">
        <v>0.26</v>
      </c>
      <c r="C172" s="149">
        <v>0.31</v>
      </c>
      <c r="D172" s="149">
        <v>0.2</v>
      </c>
      <c r="E172" s="149">
        <v>0.41</v>
      </c>
      <c r="F172" s="149">
        <v>0.25</v>
      </c>
      <c r="G172" s="149">
        <v>0.11</v>
      </c>
      <c r="H172" s="149">
        <v>0.54</v>
      </c>
      <c r="I172" s="149">
        <v>0</v>
      </c>
      <c r="J172" s="149">
        <v>0.02</v>
      </c>
      <c r="K172" s="149">
        <v>0.16</v>
      </c>
      <c r="L172" s="149">
        <v>0.25</v>
      </c>
    </row>
    <row r="173" spans="1:12">
      <c r="A173" s="149" t="s">
        <v>260</v>
      </c>
      <c r="B173" s="149">
        <v>0.62</v>
      </c>
      <c r="C173" s="149">
        <v>0.89</v>
      </c>
      <c r="D173" s="149">
        <v>0.33</v>
      </c>
      <c r="E173" s="149">
        <v>1.1499999999999999</v>
      </c>
      <c r="F173" s="149">
        <v>0.32</v>
      </c>
      <c r="G173" s="149">
        <v>0.44</v>
      </c>
      <c r="H173" s="149">
        <v>0.54</v>
      </c>
      <c r="I173" s="149">
        <v>0.14000000000000001</v>
      </c>
      <c r="J173" s="149">
        <v>0.18</v>
      </c>
      <c r="K173" s="149">
        <v>0.31</v>
      </c>
      <c r="L173" s="149">
        <v>0.46</v>
      </c>
    </row>
    <row r="174" spans="1:12">
      <c r="A174" s="149" t="s">
        <v>88</v>
      </c>
      <c r="B174" s="149">
        <v>0.39</v>
      </c>
      <c r="C174" s="149">
        <v>0.35</v>
      </c>
      <c r="D174" s="149">
        <v>0.44</v>
      </c>
      <c r="E174" s="149">
        <v>0.34</v>
      </c>
      <c r="F174" s="149">
        <v>0.55000000000000004</v>
      </c>
      <c r="G174" s="149">
        <v>0.77</v>
      </c>
      <c r="H174" s="149">
        <v>2.33</v>
      </c>
      <c r="I174" s="149">
        <v>0.28999999999999998</v>
      </c>
      <c r="J174" s="149">
        <v>0</v>
      </c>
      <c r="K174" s="149">
        <v>0.12</v>
      </c>
      <c r="L174" s="149">
        <v>0.36</v>
      </c>
    </row>
    <row r="175" spans="1:12">
      <c r="A175" s="149" t="s">
        <v>89</v>
      </c>
      <c r="B175" s="149">
        <v>1.01</v>
      </c>
      <c r="C175" s="149">
        <v>1.24</v>
      </c>
      <c r="D175" s="149">
        <v>0.77</v>
      </c>
      <c r="E175" s="149">
        <v>1.49</v>
      </c>
      <c r="F175" s="149">
        <v>0.84</v>
      </c>
      <c r="G175" s="149">
        <v>0.88</v>
      </c>
      <c r="H175" s="149">
        <v>2.86</v>
      </c>
      <c r="I175" s="149">
        <v>0.43</v>
      </c>
      <c r="J175" s="149">
        <v>0.18</v>
      </c>
      <c r="K175" s="149">
        <v>0.28000000000000003</v>
      </c>
      <c r="L175" s="149">
        <v>0.82</v>
      </c>
    </row>
    <row r="176" spans="1:12">
      <c r="A176" s="149" t="s">
        <v>261</v>
      </c>
      <c r="B176" s="149">
        <v>73.349999999999994</v>
      </c>
      <c r="C176" s="149">
        <v>83.59</v>
      </c>
      <c r="D176" s="149">
        <v>62.31</v>
      </c>
      <c r="E176" s="149">
        <v>112.18</v>
      </c>
      <c r="F176" s="149">
        <v>152.78</v>
      </c>
      <c r="G176" s="149">
        <v>40.799999999999997</v>
      </c>
      <c r="H176" s="149">
        <v>0</v>
      </c>
      <c r="I176" s="149">
        <v>13.15</v>
      </c>
      <c r="J176" s="149">
        <v>7.4</v>
      </c>
      <c r="K176" s="149">
        <v>1.21</v>
      </c>
      <c r="L176" s="149">
        <v>1.93</v>
      </c>
    </row>
    <row r="177" spans="1:12">
      <c r="A177" s="149" t="s">
        <v>90</v>
      </c>
      <c r="B177" s="149">
        <v>12.68</v>
      </c>
      <c r="C177" s="149">
        <v>22.66</v>
      </c>
      <c r="D177" s="149">
        <v>1.94</v>
      </c>
      <c r="E177" s="149">
        <v>30.5</v>
      </c>
      <c r="F177" s="149">
        <v>3.85</v>
      </c>
      <c r="G177" s="149">
        <v>16.100000000000001</v>
      </c>
      <c r="H177" s="149">
        <v>7.7</v>
      </c>
      <c r="I177" s="149">
        <v>0</v>
      </c>
      <c r="J177" s="149">
        <v>0.03</v>
      </c>
      <c r="K177" s="149">
        <v>0</v>
      </c>
      <c r="L177" s="149">
        <v>0</v>
      </c>
    </row>
    <row r="178" spans="1:12" ht="22.2" customHeight="1">
      <c r="A178" s="856" t="s">
        <v>537</v>
      </c>
      <c r="B178" s="856"/>
      <c r="C178" s="856"/>
      <c r="D178" s="856"/>
      <c r="E178" s="856"/>
      <c r="F178" s="856"/>
      <c r="G178" s="856"/>
      <c r="H178" s="856"/>
      <c r="I178" s="856"/>
      <c r="J178" s="856"/>
      <c r="K178" s="856"/>
      <c r="L178" s="856"/>
    </row>
    <row r="180" spans="1:12" ht="15.6">
      <c r="A180" s="137" t="s">
        <v>402</v>
      </c>
      <c r="B180" s="137"/>
    </row>
    <row r="181" spans="1:12">
      <c r="A181" s="945"/>
      <c r="B181" s="951" t="s">
        <v>84</v>
      </c>
      <c r="C181" s="959"/>
      <c r="D181" s="952"/>
      <c r="E181" s="951" t="s">
        <v>11</v>
      </c>
      <c r="F181" s="952"/>
      <c r="G181" s="951" t="s">
        <v>36</v>
      </c>
      <c r="H181" s="952"/>
      <c r="I181" s="951" t="s">
        <v>12</v>
      </c>
      <c r="J181" s="952"/>
      <c r="K181" s="951" t="s">
        <v>10</v>
      </c>
      <c r="L181" s="952"/>
    </row>
    <row r="182" spans="1:12">
      <c r="A182" s="945"/>
      <c r="B182" s="202" t="s">
        <v>85</v>
      </c>
      <c r="C182" s="202" t="s">
        <v>60</v>
      </c>
      <c r="D182" s="202" t="s">
        <v>86</v>
      </c>
      <c r="E182" s="202" t="s">
        <v>60</v>
      </c>
      <c r="F182" s="202" t="s">
        <v>86</v>
      </c>
      <c r="G182" s="202" t="s">
        <v>60</v>
      </c>
      <c r="H182" s="202" t="s">
        <v>86</v>
      </c>
      <c r="I182" s="202" t="s">
        <v>60</v>
      </c>
      <c r="J182" s="202" t="s">
        <v>86</v>
      </c>
      <c r="K182" s="202" t="s">
        <v>60</v>
      </c>
      <c r="L182" s="202" t="s">
        <v>86</v>
      </c>
    </row>
    <row r="183" spans="1:12">
      <c r="A183" s="203" t="s">
        <v>259</v>
      </c>
      <c r="B183" s="204" vm="1">
        <v>0.45400918944125968</v>
      </c>
      <c r="C183" s="204" vm="2">
        <v>0.66672421213527211</v>
      </c>
      <c r="D183" s="204" vm="3">
        <v>0.21557659403436127</v>
      </c>
      <c r="E183" s="204">
        <v>1.326006212422552</v>
      </c>
      <c r="F183" s="204">
        <v>0.153176579710881</v>
      </c>
      <c r="G183" s="204">
        <v>1.9812374548751943</v>
      </c>
      <c r="H183" s="204">
        <v>1.132135688500111</v>
      </c>
      <c r="I183" s="204">
        <v>0.12626270597393055</v>
      </c>
      <c r="J183" s="204">
        <v>0.2735691962768495</v>
      </c>
      <c r="K183" s="204">
        <v>4.7280646228169923E-2</v>
      </c>
      <c r="L183" s="204">
        <v>0.14052858740039395</v>
      </c>
    </row>
    <row r="184" spans="1:12">
      <c r="A184" s="203" t="s">
        <v>75</v>
      </c>
      <c r="B184" s="204" vm="4">
        <v>0.16569865094786612</v>
      </c>
      <c r="C184" s="204" vm="5">
        <v>0.21288726657439744</v>
      </c>
      <c r="D184" s="204" vm="6">
        <v>0.11280485926829473</v>
      </c>
      <c r="E184" s="204">
        <v>0.34293264114376343</v>
      </c>
      <c r="F184" s="204">
        <v>0.17375253817950681</v>
      </c>
      <c r="G184" s="204">
        <v>1.9812374548751943</v>
      </c>
      <c r="H184" s="204">
        <v>0.56606784425005552</v>
      </c>
      <c r="I184" s="204">
        <v>0</v>
      </c>
      <c r="J184" s="204">
        <v>0</v>
      </c>
      <c r="K184" s="204">
        <v>0</v>
      </c>
      <c r="L184" s="204">
        <v>0</v>
      </c>
    </row>
    <row r="185" spans="1:12" ht="17.25" customHeight="1">
      <c r="A185" s="205" t="s">
        <v>260</v>
      </c>
      <c r="B185" s="204">
        <v>0.61970784038912585</v>
      </c>
      <c r="C185" s="204">
        <v>0.8796114787096696</v>
      </c>
      <c r="D185" s="204">
        <v>0.328381453302656</v>
      </c>
      <c r="E185" s="204">
        <v>1.6689388535663154</v>
      </c>
      <c r="F185" s="204">
        <v>0.32692911789038781</v>
      </c>
      <c r="G185" s="204">
        <v>3.9624749097503886</v>
      </c>
      <c r="H185" s="204">
        <v>1.6982035327501666</v>
      </c>
      <c r="I185" s="204">
        <v>0.12626270597393055</v>
      </c>
      <c r="J185" s="204">
        <v>0.2735691962768495</v>
      </c>
      <c r="K185" s="204">
        <v>4.7280646228169923E-2</v>
      </c>
      <c r="L185" s="204">
        <v>0.14052858740039395</v>
      </c>
    </row>
    <row r="186" spans="1:12">
      <c r="A186" s="203" t="s">
        <v>88</v>
      </c>
      <c r="B186" s="204" vm="7">
        <v>0.39315073430917302</v>
      </c>
      <c r="C186" s="204" vm="8">
        <v>0.52302530719755369</v>
      </c>
      <c r="D186" s="204" vm="9">
        <v>0.24757412623065642</v>
      </c>
      <c r="E186" s="204">
        <v>0.868762690897534</v>
      </c>
      <c r="F186" s="204">
        <v>0.29263585377601148</v>
      </c>
      <c r="G186" s="204">
        <v>2.8303392212502776</v>
      </c>
      <c r="H186" s="204">
        <v>0.56606784425005552</v>
      </c>
      <c r="I186" s="204">
        <v>0.16835027463190738</v>
      </c>
      <c r="J186" s="204">
        <v>4.2087568657976845E-2</v>
      </c>
      <c r="K186" s="204">
        <v>2.3640323114084962E-2</v>
      </c>
      <c r="L186" s="204">
        <v>0.20094274646972218</v>
      </c>
    </row>
    <row r="187" spans="1:12">
      <c r="A187" s="205" t="s">
        <v>89</v>
      </c>
      <c r="B187" s="204" vm="10">
        <v>1.0128585746982988</v>
      </c>
      <c r="C187" s="204" vm="11">
        <v>1.4026367859072233</v>
      </c>
      <c r="D187" s="204" vm="12">
        <v>0.57595557953331233</v>
      </c>
      <c r="E187" s="204">
        <v>2.5377015444638493</v>
      </c>
      <c r="F187" s="204">
        <v>0.61956497166639923</v>
      </c>
      <c r="G187" s="204">
        <v>6.7928141310006662</v>
      </c>
      <c r="H187" s="204">
        <v>2.2642713770002221</v>
      </c>
      <c r="I187" s="204">
        <v>0.2946129806058379</v>
      </c>
      <c r="J187" s="204">
        <v>0.31565676493482636</v>
      </c>
      <c r="K187" s="204">
        <v>7.0920969342254891E-2</v>
      </c>
      <c r="L187" s="204">
        <v>0.34147133387011613</v>
      </c>
    </row>
    <row r="188" spans="1:12">
      <c r="A188" s="203" t="s">
        <v>261</v>
      </c>
      <c r="B188" s="204" vm="13">
        <v>24.411656034012239</v>
      </c>
      <c r="C188" s="204" vm="14">
        <v>42.488669648024029</v>
      </c>
      <c r="D188" s="204" vm="15">
        <v>4.1491037299619649</v>
      </c>
      <c r="E188" s="204">
        <v>80.61203284486065</v>
      </c>
      <c r="F188" s="204">
        <v>3.9322942851151539</v>
      </c>
      <c r="G188" s="204">
        <v>148.02674127138951</v>
      </c>
      <c r="H188" s="204">
        <v>25.756086913377526</v>
      </c>
      <c r="I188" s="204">
        <v>13.846810088474383</v>
      </c>
      <c r="J188" s="204">
        <v>2.0833346485698541</v>
      </c>
      <c r="K188" s="204">
        <v>0.67374920875142141</v>
      </c>
      <c r="L188" s="204">
        <v>3.6786969468084436</v>
      </c>
    </row>
    <row r="189" spans="1:12">
      <c r="A189" s="203" t="s">
        <v>90</v>
      </c>
      <c r="B189" s="204" vm="16">
        <v>12.031563154936721</v>
      </c>
      <c r="C189" s="204" vm="17">
        <v>20.921012287902148</v>
      </c>
      <c r="D189" s="204" vm="18">
        <v>2.0673659785131702</v>
      </c>
      <c r="E189" s="204">
        <v>46.227320026179314</v>
      </c>
      <c r="F189" s="204">
        <v>3.9780186372676556</v>
      </c>
      <c r="G189" s="204">
        <v>39.624749097503887</v>
      </c>
      <c r="H189" s="204">
        <v>3.6794409876253611</v>
      </c>
      <c r="I189" s="204">
        <v>0</v>
      </c>
      <c r="J189" s="204">
        <v>0</v>
      </c>
      <c r="K189" s="204">
        <v>0</v>
      </c>
      <c r="L189" s="204">
        <v>0.1050681027292665</v>
      </c>
    </row>
    <row r="190" spans="1:12" ht="24.45" customHeight="1">
      <c r="A190" s="856" t="s">
        <v>537</v>
      </c>
      <c r="B190" s="856"/>
      <c r="C190" s="856"/>
      <c r="D190" s="856"/>
      <c r="E190" s="856"/>
      <c r="F190" s="856"/>
      <c r="G190" s="856"/>
      <c r="H190" s="856"/>
      <c r="I190" s="856"/>
      <c r="J190" s="856"/>
      <c r="K190" s="856"/>
      <c r="L190" s="856"/>
    </row>
    <row r="191" spans="1:12">
      <c r="A191" s="399"/>
      <c r="B191" s="399"/>
      <c r="C191" s="399"/>
      <c r="D191" s="399"/>
      <c r="E191" s="399"/>
      <c r="F191" s="399"/>
      <c r="G191" s="399"/>
      <c r="H191" s="399"/>
      <c r="I191" s="399"/>
      <c r="J191" s="399"/>
      <c r="K191" s="399"/>
      <c r="L191" s="399"/>
    </row>
    <row r="192" spans="1:12" ht="15.6">
      <c r="A192" s="137" t="s">
        <v>403</v>
      </c>
      <c r="B192" s="137"/>
    </row>
    <row r="193" spans="1:12">
      <c r="A193" s="956"/>
      <c r="B193" s="942" t="s">
        <v>84</v>
      </c>
      <c r="C193" s="943"/>
      <c r="D193" s="944"/>
      <c r="E193" s="942" t="s">
        <v>11</v>
      </c>
      <c r="F193" s="944"/>
      <c r="G193" s="942" t="s">
        <v>36</v>
      </c>
      <c r="H193" s="944"/>
      <c r="I193" s="942" t="s">
        <v>12</v>
      </c>
      <c r="J193" s="944"/>
      <c r="K193" s="942" t="s">
        <v>10</v>
      </c>
      <c r="L193" s="944"/>
    </row>
    <row r="194" spans="1:12">
      <c r="A194" s="956"/>
      <c r="B194" s="201" t="s">
        <v>85</v>
      </c>
      <c r="C194" s="201" t="s">
        <v>60</v>
      </c>
      <c r="D194" s="201" t="s">
        <v>86</v>
      </c>
      <c r="E194" s="201" t="s">
        <v>60</v>
      </c>
      <c r="F194" s="201" t="s">
        <v>86</v>
      </c>
      <c r="G194" s="201" t="s">
        <v>60</v>
      </c>
      <c r="H194" s="201" t="s">
        <v>86</v>
      </c>
      <c r="I194" s="201" t="s">
        <v>60</v>
      </c>
      <c r="J194" s="201" t="s">
        <v>86</v>
      </c>
      <c r="K194" s="201" t="s">
        <v>60</v>
      </c>
      <c r="L194" s="201" t="s">
        <v>86</v>
      </c>
    </row>
    <row r="195" spans="1:12">
      <c r="A195" s="149" t="s">
        <v>74</v>
      </c>
      <c r="B195" s="206">
        <v>0.42</v>
      </c>
      <c r="C195" s="206">
        <v>0.59</v>
      </c>
      <c r="D195" s="206">
        <v>0.19</v>
      </c>
      <c r="E195" s="206">
        <v>0.69</v>
      </c>
      <c r="F195" s="206">
        <v>0.09</v>
      </c>
      <c r="G195" s="206">
        <v>0.47</v>
      </c>
      <c r="H195" s="206">
        <v>0.62</v>
      </c>
      <c r="I195" s="206">
        <v>0.4</v>
      </c>
      <c r="J195" s="206">
        <v>0.34</v>
      </c>
      <c r="K195" s="206">
        <v>0.2</v>
      </c>
      <c r="L195" s="206">
        <v>0.1</v>
      </c>
    </row>
    <row r="196" spans="1:12">
      <c r="A196" s="149" t="s">
        <v>75</v>
      </c>
      <c r="B196" s="206">
        <v>0.28000000000000003</v>
      </c>
      <c r="C196" s="206">
        <v>0.32</v>
      </c>
      <c r="D196" s="206">
        <v>0.22</v>
      </c>
      <c r="E196" s="206">
        <v>0.42</v>
      </c>
      <c r="F196" s="206">
        <v>0.28000000000000003</v>
      </c>
      <c r="G196" s="206">
        <v>0.47</v>
      </c>
      <c r="H196" s="206">
        <v>2.16</v>
      </c>
      <c r="I196" s="206">
        <v>0</v>
      </c>
      <c r="J196" s="206">
        <v>0</v>
      </c>
      <c r="K196" s="206">
        <v>0</v>
      </c>
      <c r="L196" s="206">
        <v>0</v>
      </c>
    </row>
    <row r="197" spans="1:12">
      <c r="A197" s="163" t="s">
        <v>87</v>
      </c>
      <c r="B197" s="206">
        <v>0.7</v>
      </c>
      <c r="C197" s="206">
        <v>0.91</v>
      </c>
      <c r="D197" s="206">
        <v>0.4</v>
      </c>
      <c r="E197" s="206">
        <v>1.1100000000000001</v>
      </c>
      <c r="F197" s="206">
        <v>0.37</v>
      </c>
      <c r="G197" s="206">
        <v>0.93</v>
      </c>
      <c r="H197" s="206">
        <v>2.78</v>
      </c>
      <c r="I197" s="206">
        <v>0.4</v>
      </c>
      <c r="J197" s="206">
        <v>0.34</v>
      </c>
      <c r="K197" s="206">
        <v>0.2</v>
      </c>
      <c r="L197" s="206">
        <v>0.1</v>
      </c>
    </row>
    <row r="198" spans="1:12">
      <c r="A198" s="149" t="s">
        <v>88</v>
      </c>
      <c r="B198" s="206">
        <v>0.41</v>
      </c>
      <c r="C198" s="206">
        <v>0.45</v>
      </c>
      <c r="D198" s="206">
        <v>0.35</v>
      </c>
      <c r="E198" s="206">
        <v>0.48</v>
      </c>
      <c r="F198" s="206">
        <v>0.45</v>
      </c>
      <c r="G198" s="206">
        <v>1.05</v>
      </c>
      <c r="H198" s="206">
        <v>0.93</v>
      </c>
      <c r="I198" s="206">
        <v>0.13</v>
      </c>
      <c r="J198" s="206">
        <v>0.1</v>
      </c>
      <c r="K198" s="206">
        <v>0.18</v>
      </c>
      <c r="L198" s="206">
        <v>0.37</v>
      </c>
    </row>
    <row r="199" spans="1:12">
      <c r="A199" s="163" t="s">
        <v>89</v>
      </c>
      <c r="B199" s="206">
        <v>1.1100000000000001</v>
      </c>
      <c r="C199" s="206">
        <v>1.36</v>
      </c>
      <c r="D199" s="206">
        <v>0.75</v>
      </c>
      <c r="E199" s="206">
        <v>1.58</v>
      </c>
      <c r="F199" s="206">
        <v>0.82</v>
      </c>
      <c r="G199" s="206">
        <v>1.99</v>
      </c>
      <c r="H199" s="206">
        <v>3.7</v>
      </c>
      <c r="I199" s="206">
        <v>0.53</v>
      </c>
      <c r="J199" s="206">
        <v>0.43</v>
      </c>
      <c r="K199" s="206">
        <v>0.38</v>
      </c>
      <c r="L199" s="206">
        <v>0.47</v>
      </c>
    </row>
    <row r="200" spans="1:12">
      <c r="A200" s="149" t="s">
        <v>90</v>
      </c>
      <c r="B200" s="206">
        <v>28.39</v>
      </c>
      <c r="C200" s="206">
        <v>42.65</v>
      </c>
      <c r="D200" s="206">
        <v>7.99</v>
      </c>
      <c r="E200" s="206">
        <v>47.9</v>
      </c>
      <c r="F200" s="206">
        <v>6.48</v>
      </c>
      <c r="G200" s="206">
        <v>32.58</v>
      </c>
      <c r="H200" s="206">
        <v>24.08</v>
      </c>
      <c r="I200" s="206">
        <v>46.83</v>
      </c>
      <c r="J200" s="206">
        <v>10.02</v>
      </c>
      <c r="K200" s="206">
        <v>5.0999999999999996</v>
      </c>
      <c r="L200" s="206">
        <v>5.0999999999999996</v>
      </c>
    </row>
    <row r="201" spans="1:12">
      <c r="A201" s="149" t="s">
        <v>76</v>
      </c>
      <c r="B201" s="206">
        <v>15</v>
      </c>
      <c r="C201" s="206">
        <v>22.93</v>
      </c>
      <c r="D201" s="206">
        <v>3.65</v>
      </c>
      <c r="E201" s="206">
        <v>31.36</v>
      </c>
      <c r="F201" s="206">
        <v>5.44</v>
      </c>
      <c r="G201" s="206">
        <v>18.100000000000001</v>
      </c>
      <c r="H201" s="206">
        <v>29.64</v>
      </c>
      <c r="I201" s="206">
        <v>0</v>
      </c>
      <c r="J201" s="206">
        <v>0</v>
      </c>
      <c r="K201" s="206">
        <v>0</v>
      </c>
      <c r="L201" s="206">
        <v>0</v>
      </c>
    </row>
    <row r="202" spans="1:12" ht="21" customHeight="1">
      <c r="A202" s="941" t="s">
        <v>537</v>
      </c>
      <c r="B202" s="941"/>
      <c r="C202" s="941"/>
      <c r="D202" s="941"/>
      <c r="E202" s="941"/>
      <c r="F202" s="941"/>
      <c r="G202" s="941"/>
      <c r="H202" s="941"/>
      <c r="I202" s="941"/>
      <c r="J202" s="941"/>
      <c r="K202" s="941"/>
      <c r="L202" s="941"/>
    </row>
    <row r="204" spans="1:12">
      <c r="A204" s="683" t="s">
        <v>1095</v>
      </c>
      <c r="B204" s="683"/>
      <c r="C204" s="684"/>
      <c r="D204" s="684"/>
      <c r="E204" s="684"/>
    </row>
    <row r="205" spans="1:12" ht="15.6">
      <c r="A205" s="936"/>
      <c r="B205" s="937" t="s">
        <v>369</v>
      </c>
      <c r="C205" s="938"/>
      <c r="D205" s="939" t="s">
        <v>370</v>
      </c>
      <c r="E205" s="940"/>
    </row>
    <row r="206" spans="1:12">
      <c r="A206" s="936"/>
      <c r="B206" s="726" t="s">
        <v>60</v>
      </c>
      <c r="C206" s="726" t="s">
        <v>86</v>
      </c>
      <c r="D206" s="726" t="s">
        <v>60</v>
      </c>
      <c r="E206" s="726" t="s">
        <v>86</v>
      </c>
    </row>
    <row r="207" spans="1:12" ht="27">
      <c r="A207" s="685" t="s">
        <v>364</v>
      </c>
      <c r="B207" s="686">
        <v>1.494248232727994</v>
      </c>
      <c r="C207" s="686">
        <v>0.33992942886519772</v>
      </c>
      <c r="D207" s="686">
        <v>1.4573866423709165</v>
      </c>
      <c r="E207" s="686">
        <v>0.35380521272419008</v>
      </c>
    </row>
    <row r="208" spans="1:12" ht="27">
      <c r="A208" s="685" t="s">
        <v>368</v>
      </c>
      <c r="B208" s="686">
        <f>B207*5</f>
        <v>7.47124116363997</v>
      </c>
      <c r="C208" s="686">
        <f t="shared" ref="C208:E208" si="1">C207*5</f>
        <v>1.6996471443259886</v>
      </c>
      <c r="D208" s="686">
        <f t="shared" si="1"/>
        <v>7.2869332118545831</v>
      </c>
      <c r="E208" s="686">
        <f t="shared" si="1"/>
        <v>1.7690260636209505</v>
      </c>
    </row>
    <row r="209" spans="1:8" ht="14.1" customHeight="1">
      <c r="A209" s="215"/>
      <c r="B209" s="151"/>
      <c r="C209" s="151"/>
      <c r="D209" s="151"/>
      <c r="E209" s="151"/>
      <c r="F209" s="151"/>
      <c r="G209" s="151"/>
      <c r="H209" s="151"/>
    </row>
    <row r="210" spans="1:8">
      <c r="A210" s="683" t="s">
        <v>406</v>
      </c>
      <c r="B210" s="683"/>
      <c r="C210" s="684"/>
      <c r="D210" s="684"/>
      <c r="E210" s="684"/>
    </row>
    <row r="211" spans="1:8" ht="15.6">
      <c r="A211" s="936"/>
      <c r="B211" s="937" t="s">
        <v>369</v>
      </c>
      <c r="C211" s="938"/>
      <c r="D211" s="939" t="s">
        <v>370</v>
      </c>
      <c r="E211" s="940"/>
    </row>
    <row r="212" spans="1:8">
      <c r="A212" s="936"/>
      <c r="B212" s="726" t="s">
        <v>60</v>
      </c>
      <c r="C212" s="726" t="s">
        <v>86</v>
      </c>
      <c r="D212" s="726" t="s">
        <v>60</v>
      </c>
      <c r="E212" s="726" t="s">
        <v>86</v>
      </c>
    </row>
    <row r="213" spans="1:8" ht="27">
      <c r="A213" s="685" t="s">
        <v>364</v>
      </c>
      <c r="B213" s="686">
        <v>1.2223520638596719</v>
      </c>
      <c r="C213" s="686">
        <v>0.43965073573405072</v>
      </c>
      <c r="D213" s="686">
        <v>1.2082883438326923</v>
      </c>
      <c r="E213" s="686">
        <v>0.48855054656049657</v>
      </c>
    </row>
    <row r="214" spans="1:8" ht="27">
      <c r="A214" s="685" t="s">
        <v>368</v>
      </c>
      <c r="B214" s="686">
        <f>B213*5</f>
        <v>6.1117603192983596</v>
      </c>
      <c r="C214" s="686">
        <f t="shared" ref="C214:E214" si="2">C213*5</f>
        <v>2.1982536786702536</v>
      </c>
      <c r="D214" s="686">
        <f t="shared" si="2"/>
        <v>6.041441719163462</v>
      </c>
      <c r="E214" s="686">
        <f t="shared" si="2"/>
        <v>2.4427527328024827</v>
      </c>
    </row>
    <row r="216" spans="1:8">
      <c r="A216" s="137" t="s">
        <v>405</v>
      </c>
      <c r="B216" s="137"/>
    </row>
    <row r="217" spans="1:8" ht="15.6">
      <c r="A217" s="946"/>
      <c r="B217" s="942" t="s">
        <v>369</v>
      </c>
      <c r="C217" s="944"/>
      <c r="D217" s="854" t="s">
        <v>370</v>
      </c>
      <c r="E217" s="855"/>
    </row>
    <row r="218" spans="1:8">
      <c r="A218" s="946"/>
      <c r="B218" s="201" t="s">
        <v>60</v>
      </c>
      <c r="C218" s="201" t="s">
        <v>86</v>
      </c>
      <c r="D218" s="201" t="s">
        <v>60</v>
      </c>
      <c r="E218" s="201" t="s">
        <v>86</v>
      </c>
    </row>
    <row r="219" spans="1:8" ht="27">
      <c r="A219" s="205" t="s">
        <v>364</v>
      </c>
      <c r="B219" s="150">
        <v>1.386847501533927</v>
      </c>
      <c r="C219" s="150">
        <v>0.45607143507750958</v>
      </c>
      <c r="D219" s="150">
        <v>1.3375939999569868</v>
      </c>
      <c r="E219" s="150">
        <v>0.46370866726952847</v>
      </c>
    </row>
    <row r="220" spans="1:8" ht="27">
      <c r="A220" s="205" t="s">
        <v>368</v>
      </c>
      <c r="B220" s="150">
        <v>6.93</v>
      </c>
      <c r="C220" s="150">
        <v>2.2799999999999998</v>
      </c>
      <c r="D220" s="150">
        <v>6.69</v>
      </c>
      <c r="E220" s="150">
        <v>2.3199999999999998</v>
      </c>
    </row>
    <row r="221" spans="1:8" ht="14.55" customHeight="1"/>
    <row r="222" spans="1:8">
      <c r="A222" s="137" t="s">
        <v>365</v>
      </c>
      <c r="B222" s="137"/>
    </row>
    <row r="223" spans="1:8" ht="15.6">
      <c r="A223" s="946"/>
      <c r="B223" s="942" t="s">
        <v>369</v>
      </c>
      <c r="C223" s="944"/>
      <c r="D223" s="854" t="s">
        <v>370</v>
      </c>
      <c r="E223" s="855"/>
    </row>
    <row r="224" spans="1:8">
      <c r="A224" s="946"/>
      <c r="B224" s="201" t="s">
        <v>60</v>
      </c>
      <c r="C224" s="201" t="s">
        <v>86</v>
      </c>
      <c r="D224" s="201" t="s">
        <v>60</v>
      </c>
      <c r="E224" s="201" t="s">
        <v>86</v>
      </c>
    </row>
    <row r="225" spans="1:6" ht="27">
      <c r="A225" s="205" t="s">
        <v>364</v>
      </c>
      <c r="B225" s="150">
        <v>1.3</v>
      </c>
      <c r="C225" s="149">
        <v>0.93</v>
      </c>
      <c r="D225" s="149">
        <v>1.24</v>
      </c>
      <c r="E225" s="149">
        <v>0.77</v>
      </c>
    </row>
    <row r="226" spans="1:6" ht="27">
      <c r="A226" s="205" t="s">
        <v>368</v>
      </c>
      <c r="B226" s="150">
        <v>6.5000000000000009</v>
      </c>
      <c r="C226" s="150">
        <v>4.6500000000000004</v>
      </c>
      <c r="D226" s="150">
        <v>6.2</v>
      </c>
      <c r="E226" s="150">
        <v>3.8500000000000005</v>
      </c>
    </row>
    <row r="228" spans="1:6">
      <c r="A228" s="137" t="s">
        <v>366</v>
      </c>
      <c r="B228" s="137"/>
    </row>
    <row r="229" spans="1:6" ht="15.6">
      <c r="A229" s="945"/>
      <c r="B229" s="942" t="s">
        <v>369</v>
      </c>
      <c r="C229" s="944"/>
      <c r="D229" s="854" t="s">
        <v>370</v>
      </c>
      <c r="E229" s="855"/>
    </row>
    <row r="230" spans="1:6">
      <c r="A230" s="945"/>
      <c r="B230" s="201" t="s">
        <v>60</v>
      </c>
      <c r="C230" s="201" t="s">
        <v>86</v>
      </c>
      <c r="D230" s="202" t="s">
        <v>60</v>
      </c>
      <c r="E230" s="202" t="s">
        <v>86</v>
      </c>
    </row>
    <row r="231" spans="1:6" ht="27">
      <c r="A231" s="205" t="s">
        <v>364</v>
      </c>
      <c r="B231" s="205">
        <v>1.42</v>
      </c>
      <c r="C231" s="205">
        <v>0.55000000000000004</v>
      </c>
      <c r="D231" s="204" vm="19">
        <v>1.4026367859072233</v>
      </c>
      <c r="E231" s="204" vm="20">
        <v>0.57595557953331233</v>
      </c>
    </row>
    <row r="232" spans="1:6" ht="27">
      <c r="A232" s="205" t="s">
        <v>368</v>
      </c>
      <c r="B232" s="150">
        <v>7.1</v>
      </c>
      <c r="C232" s="150">
        <v>2.7500000000000004</v>
      </c>
      <c r="D232" s="150">
        <v>7.0131839295361162</v>
      </c>
      <c r="E232" s="150">
        <v>2.8797778976665618</v>
      </c>
    </row>
    <row r="233" spans="1:6">
      <c r="A233" s="216"/>
      <c r="B233" s="216"/>
      <c r="C233" s="216"/>
      <c r="D233" s="216"/>
      <c r="E233" s="216"/>
      <c r="F233" s="216"/>
    </row>
    <row r="234" spans="1:6">
      <c r="A234" s="137" t="s">
        <v>367</v>
      </c>
      <c r="B234" s="137"/>
    </row>
    <row r="235" spans="1:6" ht="15.6">
      <c r="A235" s="956"/>
      <c r="B235" s="942" t="s">
        <v>369</v>
      </c>
      <c r="C235" s="944"/>
      <c r="D235" s="854" t="s">
        <v>370</v>
      </c>
      <c r="E235" s="855"/>
    </row>
    <row r="236" spans="1:6">
      <c r="A236" s="956"/>
      <c r="B236" s="201" t="s">
        <v>60</v>
      </c>
      <c r="C236" s="201" t="s">
        <v>86</v>
      </c>
      <c r="D236" s="201" t="s">
        <v>60</v>
      </c>
      <c r="E236" s="201" t="s">
        <v>86</v>
      </c>
    </row>
    <row r="237" spans="1:6" ht="26.4">
      <c r="A237" s="163" t="s">
        <v>364</v>
      </c>
      <c r="B237" s="163">
        <v>1.43</v>
      </c>
      <c r="C237" s="163">
        <v>1.1299999999999999</v>
      </c>
      <c r="D237" s="206">
        <v>1.36</v>
      </c>
      <c r="E237" s="206">
        <v>0.75131554851433235</v>
      </c>
    </row>
    <row r="238" spans="1:6" ht="27">
      <c r="A238" s="205" t="s">
        <v>368</v>
      </c>
      <c r="B238" s="149">
        <v>7.1499999999999995</v>
      </c>
      <c r="C238" s="149">
        <v>5.6499999999999995</v>
      </c>
      <c r="D238" s="149">
        <v>6.8</v>
      </c>
      <c r="E238" s="150">
        <v>3.756577742571662</v>
      </c>
    </row>
    <row r="239" spans="1:6">
      <c r="A239" s="941" t="s">
        <v>371</v>
      </c>
      <c r="B239" s="941"/>
      <c r="C239" s="941"/>
      <c r="D239" s="941"/>
      <c r="E239" s="941"/>
      <c r="F239" s="955"/>
    </row>
    <row r="240" spans="1:6" ht="25.05" customHeight="1">
      <c r="A240" s="955" t="s">
        <v>372</v>
      </c>
      <c r="B240" s="955"/>
      <c r="C240" s="955"/>
      <c r="D240" s="955"/>
      <c r="E240" s="955"/>
      <c r="F240" s="955"/>
    </row>
  </sheetData>
  <sheetProtection algorithmName="SHA-512" hashValue="4BSyewPnbNL+l3+xA5qU1JFyyim++R5dZsXz8D+RSkmHyPi1FRAXoGOPeOp7pEYrNOX1KZFu3of/FEOQNIZLpg==" saltValue="XzE6X3jnxEJpB5RevMzc8A==" spinCount="100000" sheet="1" objects="1" scenarios="1"/>
  <mergeCells count="110">
    <mergeCell ref="E145:F145"/>
    <mergeCell ref="I109:J109"/>
    <mergeCell ref="K109:L109"/>
    <mergeCell ref="A118:L118"/>
    <mergeCell ref="G157:H157"/>
    <mergeCell ref="A23:G23"/>
    <mergeCell ref="A26:G26"/>
    <mergeCell ref="A30:G30"/>
    <mergeCell ref="A41:G41"/>
    <mergeCell ref="A85:G85"/>
    <mergeCell ref="A86:G86"/>
    <mergeCell ref="G109:H109"/>
    <mergeCell ref="A74:F74"/>
    <mergeCell ref="A66:F66"/>
    <mergeCell ref="A68:F68"/>
    <mergeCell ref="A67:E67"/>
    <mergeCell ref="A109:A110"/>
    <mergeCell ref="B109:D109"/>
    <mergeCell ref="E109:F109"/>
    <mergeCell ref="A96:G96"/>
    <mergeCell ref="A105:G105"/>
    <mergeCell ref="A104:F104"/>
    <mergeCell ref="A55:H55"/>
    <mergeCell ref="A57:H58"/>
    <mergeCell ref="A217:A218"/>
    <mergeCell ref="B217:C217"/>
    <mergeCell ref="D217:E217"/>
    <mergeCell ref="A211:A212"/>
    <mergeCell ref="B211:C211"/>
    <mergeCell ref="D211:E211"/>
    <mergeCell ref="A240:F240"/>
    <mergeCell ref="A223:A224"/>
    <mergeCell ref="B223:C223"/>
    <mergeCell ref="D223:E223"/>
    <mergeCell ref="A229:A230"/>
    <mergeCell ref="B229:C229"/>
    <mergeCell ref="D229:E229"/>
    <mergeCell ref="A235:A236"/>
    <mergeCell ref="B235:C235"/>
    <mergeCell ref="D235:E235"/>
    <mergeCell ref="A239:F239"/>
    <mergeCell ref="A22:H22"/>
    <mergeCell ref="A24:H24"/>
    <mergeCell ref="A25:H25"/>
    <mergeCell ref="A27:H27"/>
    <mergeCell ref="A28:H28"/>
    <mergeCell ref="A29:H29"/>
    <mergeCell ref="I181:J181"/>
    <mergeCell ref="K181:L181"/>
    <mergeCell ref="G193:H193"/>
    <mergeCell ref="I193:J193"/>
    <mergeCell ref="A42:G42"/>
    <mergeCell ref="A43:G43"/>
    <mergeCell ref="A44:G44"/>
    <mergeCell ref="A45:G45"/>
    <mergeCell ref="A46:G46"/>
    <mergeCell ref="A47:G47"/>
    <mergeCell ref="A97:G97"/>
    <mergeCell ref="A106:G106"/>
    <mergeCell ref="A56:G56"/>
    <mergeCell ref="A87:G87"/>
    <mergeCell ref="A95:G95"/>
    <mergeCell ref="A60:E60"/>
    <mergeCell ref="A49:E49"/>
    <mergeCell ref="A157:A158"/>
    <mergeCell ref="I157:J157"/>
    <mergeCell ref="I133:J133"/>
    <mergeCell ref="K157:L157"/>
    <mergeCell ref="G145:H145"/>
    <mergeCell ref="A121:A122"/>
    <mergeCell ref="B121:D121"/>
    <mergeCell ref="E121:F121"/>
    <mergeCell ref="G121:H121"/>
    <mergeCell ref="I121:J121"/>
    <mergeCell ref="K121:L121"/>
    <mergeCell ref="I145:J145"/>
    <mergeCell ref="K145:L145"/>
    <mergeCell ref="A154:L154"/>
    <mergeCell ref="A142:L142"/>
    <mergeCell ref="K133:L133"/>
    <mergeCell ref="A130:L130"/>
    <mergeCell ref="B157:D157"/>
    <mergeCell ref="E157:F157"/>
    <mergeCell ref="A133:A134"/>
    <mergeCell ref="B133:D133"/>
    <mergeCell ref="E133:F133"/>
    <mergeCell ref="G133:H133"/>
    <mergeCell ref="A145:A146"/>
    <mergeCell ref="B145:D145"/>
    <mergeCell ref="A205:A206"/>
    <mergeCell ref="B205:C205"/>
    <mergeCell ref="D205:E205"/>
    <mergeCell ref="A166:L166"/>
    <mergeCell ref="A178:L178"/>
    <mergeCell ref="A202:L202"/>
    <mergeCell ref="B169:D169"/>
    <mergeCell ref="E169:F169"/>
    <mergeCell ref="G169:H169"/>
    <mergeCell ref="I169:J169"/>
    <mergeCell ref="K169:L169"/>
    <mergeCell ref="A181:A182"/>
    <mergeCell ref="K193:L193"/>
    <mergeCell ref="A169:A170"/>
    <mergeCell ref="B181:D181"/>
    <mergeCell ref="E181:F181"/>
    <mergeCell ref="A193:A194"/>
    <mergeCell ref="B193:D193"/>
    <mergeCell ref="E193:F193"/>
    <mergeCell ref="G181:H181"/>
    <mergeCell ref="A190:L19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A8F65-1630-4B75-A7B6-2048F1DF1660}">
  <dimension ref="A1:Q270"/>
  <sheetViews>
    <sheetView showGridLines="0" zoomScaleNormal="100" workbookViewId="0"/>
  </sheetViews>
  <sheetFormatPr defaultColWidth="8.77734375" defaultRowHeight="14.4"/>
  <cols>
    <col min="1" max="1" width="27.5546875" style="369" customWidth="1"/>
    <col min="2" max="4" width="14.21875" style="528" customWidth="1"/>
    <col min="5" max="16" width="14.21875" style="369" customWidth="1"/>
    <col min="17" max="16384" width="8.77734375" style="369"/>
  </cols>
  <sheetData>
    <row r="1" spans="1:16">
      <c r="E1" s="3"/>
    </row>
    <row r="8" spans="1:16" ht="21">
      <c r="A8" s="160" t="s">
        <v>815</v>
      </c>
      <c r="B8" s="529"/>
      <c r="C8" s="529"/>
      <c r="D8" s="529"/>
    </row>
    <row r="9" spans="1:16" ht="21.6" thickBot="1">
      <c r="A9" s="160"/>
      <c r="B9" s="529"/>
      <c r="C9" s="529"/>
      <c r="D9" s="529"/>
    </row>
    <row r="10" spans="1:16" ht="20.399999999999999" thickTop="1" thickBot="1">
      <c r="A10" s="332" t="s">
        <v>430</v>
      </c>
      <c r="B10" s="530"/>
      <c r="C10" s="530"/>
      <c r="D10" s="530"/>
      <c r="E10" s="331"/>
      <c r="F10" s="331"/>
      <c r="G10" s="331"/>
      <c r="H10" s="331"/>
      <c r="I10" s="331"/>
      <c r="J10" s="331"/>
      <c r="K10" s="331"/>
      <c r="L10" s="331"/>
      <c r="M10" s="331"/>
      <c r="N10" s="331"/>
      <c r="O10" s="331"/>
      <c r="P10" s="331"/>
    </row>
    <row r="11" spans="1:16" ht="18" thickTop="1">
      <c r="A11" s="161"/>
      <c r="B11" s="531"/>
      <c r="C11" s="531"/>
      <c r="D11" s="531"/>
      <c r="E11" s="162"/>
      <c r="F11" s="162"/>
      <c r="G11" s="162"/>
      <c r="H11" s="162"/>
      <c r="I11" s="162"/>
    </row>
    <row r="12" spans="1:16" ht="15.6">
      <c r="A12" s="262" t="s">
        <v>450</v>
      </c>
      <c r="B12" s="532"/>
      <c r="C12" s="532"/>
      <c r="D12" s="532"/>
      <c r="E12" s="162"/>
      <c r="F12" s="162"/>
      <c r="G12" s="162"/>
      <c r="H12" s="162"/>
      <c r="I12" s="162"/>
    </row>
    <row r="13" spans="1:16" ht="27.3" customHeight="1">
      <c r="A13" s="850" t="s">
        <v>142</v>
      </c>
      <c r="B13" s="850"/>
      <c r="C13" s="850"/>
      <c r="D13" s="850"/>
      <c r="E13" s="850"/>
      <c r="F13" s="850"/>
      <c r="G13" s="850"/>
      <c r="H13" s="850"/>
      <c r="I13" s="850"/>
      <c r="J13" s="850"/>
    </row>
    <row r="14" spans="1:16">
      <c r="A14" s="81" t="s">
        <v>363</v>
      </c>
      <c r="B14" s="533"/>
      <c r="C14" s="533"/>
      <c r="D14" s="533"/>
      <c r="E14" s="339"/>
      <c r="F14" s="339"/>
      <c r="G14" s="339"/>
      <c r="H14" s="339"/>
      <c r="I14" s="162"/>
    </row>
    <row r="16" spans="1:16" ht="16.2">
      <c r="A16" s="340" t="s">
        <v>949</v>
      </c>
      <c r="B16" s="237"/>
      <c r="C16" s="237"/>
      <c r="D16" s="237"/>
      <c r="E16" s="254"/>
      <c r="F16" s="254"/>
    </row>
    <row r="17" spans="1:16">
      <c r="A17" s="65"/>
      <c r="B17" s="468"/>
      <c r="C17" s="534"/>
      <c r="D17" s="469">
        <v>2021</v>
      </c>
      <c r="E17" s="966">
        <v>2020</v>
      </c>
      <c r="F17" s="967"/>
      <c r="G17" s="968">
        <v>2019</v>
      </c>
      <c r="H17" s="969"/>
      <c r="I17" s="968">
        <v>2018</v>
      </c>
      <c r="J17" s="969"/>
      <c r="K17" s="970">
        <v>2017</v>
      </c>
      <c r="L17" s="967"/>
      <c r="M17" s="968">
        <v>2016</v>
      </c>
      <c r="N17" s="969"/>
      <c r="O17" s="968">
        <v>2015</v>
      </c>
      <c r="P17" s="969"/>
    </row>
    <row r="18" spans="1:16">
      <c r="A18" s="341" t="s">
        <v>65</v>
      </c>
      <c r="B18" s="535" t="s">
        <v>14</v>
      </c>
      <c r="C18" s="535" t="s">
        <v>15</v>
      </c>
      <c r="D18" s="535" t="s">
        <v>950</v>
      </c>
      <c r="E18" s="342" t="s">
        <v>14</v>
      </c>
      <c r="F18" s="342" t="s">
        <v>15</v>
      </c>
      <c r="G18" s="342" t="s">
        <v>14</v>
      </c>
      <c r="H18" s="342" t="s">
        <v>15</v>
      </c>
      <c r="I18" s="342" t="s">
        <v>14</v>
      </c>
      <c r="J18" s="342" t="s">
        <v>15</v>
      </c>
      <c r="K18" s="342" t="s">
        <v>14</v>
      </c>
      <c r="L18" s="342" t="s">
        <v>15</v>
      </c>
      <c r="M18" s="343" t="s">
        <v>14</v>
      </c>
      <c r="N18" s="343" t="s">
        <v>15</v>
      </c>
      <c r="O18" s="343" t="s">
        <v>14</v>
      </c>
      <c r="P18" s="343" t="s">
        <v>15</v>
      </c>
    </row>
    <row r="19" spans="1:16">
      <c r="A19" s="344" t="s">
        <v>17</v>
      </c>
      <c r="B19" s="536">
        <v>133</v>
      </c>
      <c r="C19" s="536">
        <v>242</v>
      </c>
      <c r="D19" s="536">
        <v>0</v>
      </c>
      <c r="E19" s="124">
        <v>87</v>
      </c>
      <c r="F19" s="124">
        <v>211</v>
      </c>
      <c r="G19" s="124">
        <v>116</v>
      </c>
      <c r="H19" s="124">
        <v>262</v>
      </c>
      <c r="I19" s="124">
        <v>97</v>
      </c>
      <c r="J19" s="124">
        <v>278</v>
      </c>
      <c r="K19" s="370">
        <v>86</v>
      </c>
      <c r="L19" s="371">
        <v>231</v>
      </c>
      <c r="M19" s="345">
        <v>46</v>
      </c>
      <c r="N19" s="346">
        <v>156</v>
      </c>
      <c r="O19" s="347">
        <v>48</v>
      </c>
      <c r="P19" s="347">
        <v>181</v>
      </c>
    </row>
    <row r="20" spans="1:16">
      <c r="A20" s="344" t="s">
        <v>18</v>
      </c>
      <c r="B20" s="536">
        <v>742</v>
      </c>
      <c r="C20" s="537">
        <v>1872</v>
      </c>
      <c r="D20" s="536">
        <v>0</v>
      </c>
      <c r="E20" s="124">
        <v>640</v>
      </c>
      <c r="F20" s="347">
        <v>1767</v>
      </c>
      <c r="G20" s="124">
        <v>659</v>
      </c>
      <c r="H20" s="347">
        <v>1876</v>
      </c>
      <c r="I20" s="124">
        <v>620</v>
      </c>
      <c r="J20" s="124">
        <v>1950</v>
      </c>
      <c r="K20" s="371">
        <v>511</v>
      </c>
      <c r="L20" s="97">
        <v>1883</v>
      </c>
      <c r="M20" s="345">
        <v>436</v>
      </c>
      <c r="N20" s="346">
        <v>1772</v>
      </c>
      <c r="O20" s="347">
        <v>439</v>
      </c>
      <c r="P20" s="347">
        <v>1883</v>
      </c>
    </row>
    <row r="21" spans="1:16">
      <c r="A21" s="344" t="s">
        <v>19</v>
      </c>
      <c r="B21" s="536">
        <v>790</v>
      </c>
      <c r="C21" s="537">
        <v>2831</v>
      </c>
      <c r="D21" s="536">
        <v>1</v>
      </c>
      <c r="E21" s="124">
        <v>666</v>
      </c>
      <c r="F21" s="347">
        <v>2614</v>
      </c>
      <c r="G21" s="124">
        <v>648</v>
      </c>
      <c r="H21" s="347">
        <v>2532</v>
      </c>
      <c r="I21" s="124">
        <v>615</v>
      </c>
      <c r="J21" s="124">
        <v>2571</v>
      </c>
      <c r="K21" s="371">
        <v>487</v>
      </c>
      <c r="L21" s="97">
        <v>2411</v>
      </c>
      <c r="M21" s="345">
        <v>412</v>
      </c>
      <c r="N21" s="346">
        <v>2332</v>
      </c>
      <c r="O21" s="347">
        <v>392</v>
      </c>
      <c r="P21" s="347">
        <v>2307</v>
      </c>
    </row>
    <row r="22" spans="1:16">
      <c r="A22" s="344" t="s">
        <v>20</v>
      </c>
      <c r="B22" s="536">
        <v>463</v>
      </c>
      <c r="C22" s="537">
        <v>2309</v>
      </c>
      <c r="D22" s="536">
        <v>0</v>
      </c>
      <c r="E22" s="124">
        <v>429</v>
      </c>
      <c r="F22" s="347">
        <v>2183</v>
      </c>
      <c r="G22" s="124">
        <v>433</v>
      </c>
      <c r="H22" s="347">
        <v>2142</v>
      </c>
      <c r="I22" s="124">
        <v>434</v>
      </c>
      <c r="J22" s="124">
        <v>2137</v>
      </c>
      <c r="K22" s="371">
        <v>401</v>
      </c>
      <c r="L22" s="97">
        <v>2113</v>
      </c>
      <c r="M22" s="345">
        <v>359</v>
      </c>
      <c r="N22" s="346">
        <v>2116</v>
      </c>
      <c r="O22" s="347">
        <v>357</v>
      </c>
      <c r="P22" s="347">
        <v>2167</v>
      </c>
    </row>
    <row r="23" spans="1:16">
      <c r="A23" s="344" t="s">
        <v>66</v>
      </c>
      <c r="B23" s="536">
        <v>244</v>
      </c>
      <c r="C23" s="537">
        <v>1468</v>
      </c>
      <c r="D23" s="536">
        <v>0</v>
      </c>
      <c r="E23" s="124">
        <v>234</v>
      </c>
      <c r="F23" s="347">
        <v>1448</v>
      </c>
      <c r="G23" s="124">
        <v>206</v>
      </c>
      <c r="H23" s="347">
        <v>1572</v>
      </c>
      <c r="I23" s="124">
        <v>197</v>
      </c>
      <c r="J23" s="124">
        <v>1660</v>
      </c>
      <c r="K23" s="371">
        <v>177</v>
      </c>
      <c r="L23" s="97">
        <v>1675</v>
      </c>
      <c r="M23" s="345">
        <v>185</v>
      </c>
      <c r="N23" s="346">
        <v>1807</v>
      </c>
      <c r="O23" s="347">
        <v>190</v>
      </c>
      <c r="P23" s="347">
        <v>1888</v>
      </c>
    </row>
    <row r="24" spans="1:16">
      <c r="A24" s="344" t="s">
        <v>16</v>
      </c>
      <c r="B24" s="536">
        <v>13</v>
      </c>
      <c r="C24" s="536">
        <v>172</v>
      </c>
      <c r="D24" s="536">
        <v>0</v>
      </c>
      <c r="E24" s="124">
        <v>12</v>
      </c>
      <c r="F24" s="124">
        <v>161</v>
      </c>
      <c r="G24" s="124">
        <v>18</v>
      </c>
      <c r="H24" s="124">
        <v>149</v>
      </c>
      <c r="I24" s="124">
        <v>16</v>
      </c>
      <c r="J24" s="124">
        <v>135</v>
      </c>
      <c r="K24" s="371">
        <v>16</v>
      </c>
      <c r="L24" s="371">
        <v>118</v>
      </c>
      <c r="M24" s="345">
        <v>14</v>
      </c>
      <c r="N24" s="346">
        <v>164</v>
      </c>
      <c r="O24" s="347">
        <v>13</v>
      </c>
      <c r="P24" s="347">
        <v>172</v>
      </c>
    </row>
    <row r="25" spans="1:16">
      <c r="A25" s="576" t="s">
        <v>9</v>
      </c>
      <c r="B25" s="538">
        <f>SUM(B19:B24)</f>
        <v>2385</v>
      </c>
      <c r="C25" s="538">
        <f>SUM(C19:C24)</f>
        <v>8894</v>
      </c>
      <c r="D25" s="538">
        <f>SUM(D19:D24)</f>
        <v>1</v>
      </c>
      <c r="E25" s="538">
        <f>SUM(E19:E24)</f>
        <v>2068</v>
      </c>
      <c r="F25" s="538">
        <f>SUM(F19:F24)</f>
        <v>8384</v>
      </c>
      <c r="G25" s="538">
        <f t="shared" ref="G25:H25" si="0">SUM(G19:G24)</f>
        <v>2080</v>
      </c>
      <c r="H25" s="538">
        <f t="shared" si="0"/>
        <v>8533</v>
      </c>
      <c r="I25" s="538">
        <f t="shared" ref="I25" si="1">SUM(I19:I24)</f>
        <v>1979</v>
      </c>
      <c r="J25" s="538">
        <f t="shared" ref="J25" si="2">SUM(J19:J24)</f>
        <v>8731</v>
      </c>
      <c r="K25" s="32">
        <f>SUM(K19:K24)</f>
        <v>1678</v>
      </c>
      <c r="L25" s="32">
        <v>8431</v>
      </c>
      <c r="M25" s="348">
        <f>SUM(M19:M24)</f>
        <v>1452</v>
      </c>
      <c r="N25" s="349">
        <f>SUM(N19:N24)</f>
        <v>8347</v>
      </c>
      <c r="O25" s="43">
        <f>SUM(O19:O24)</f>
        <v>1439</v>
      </c>
      <c r="P25" s="43">
        <f>SUM(P19:P24)</f>
        <v>8598</v>
      </c>
    </row>
    <row r="26" spans="1:16">
      <c r="A26" s="539" t="s">
        <v>951</v>
      </c>
      <c r="B26" s="540"/>
      <c r="C26" s="540"/>
      <c r="D26" s="237"/>
      <c r="E26" s="541"/>
      <c r="F26" s="541"/>
      <c r="G26" s="542"/>
      <c r="H26" s="542"/>
      <c r="I26" s="542"/>
      <c r="J26" s="542"/>
      <c r="K26" s="234"/>
      <c r="L26" s="234"/>
      <c r="M26" s="541"/>
      <c r="N26" s="541"/>
      <c r="O26" s="542"/>
      <c r="P26" s="542"/>
    </row>
    <row r="27" spans="1:16">
      <c r="A27" s="543"/>
      <c r="B27" s="544"/>
      <c r="C27" s="544"/>
      <c r="D27" s="544"/>
      <c r="E27" s="543"/>
      <c r="F27" s="543"/>
      <c r="G27" s="543"/>
      <c r="H27" s="543"/>
      <c r="I27" s="543"/>
    </row>
    <row r="28" spans="1:16">
      <c r="A28" s="340" t="s">
        <v>952</v>
      </c>
      <c r="B28" s="237"/>
      <c r="C28" s="237"/>
      <c r="D28" s="237"/>
      <c r="E28" s="254"/>
      <c r="F28" s="254"/>
      <c r="G28" s="254"/>
      <c r="H28" s="254"/>
      <c r="I28" s="217"/>
    </row>
    <row r="29" spans="1:16">
      <c r="A29" s="545" t="s">
        <v>27</v>
      </c>
      <c r="B29" s="546">
        <v>2021</v>
      </c>
      <c r="C29" s="64">
        <v>2020</v>
      </c>
      <c r="D29" s="64">
        <v>2019</v>
      </c>
      <c r="E29" s="64">
        <v>2018</v>
      </c>
      <c r="F29" s="64">
        <v>2017</v>
      </c>
      <c r="G29" s="569">
        <v>2016</v>
      </c>
      <c r="H29" s="64">
        <v>2015</v>
      </c>
      <c r="I29" s="217"/>
    </row>
    <row r="30" spans="1:16" ht="30" customHeight="1">
      <c r="A30" s="547" t="s">
        <v>25</v>
      </c>
      <c r="B30" s="33">
        <v>150</v>
      </c>
      <c r="C30" s="442">
        <v>144</v>
      </c>
      <c r="D30" s="442">
        <v>146</v>
      </c>
      <c r="E30" s="442">
        <v>138</v>
      </c>
      <c r="F30" s="33">
        <v>127</v>
      </c>
      <c r="G30" s="548">
        <v>121</v>
      </c>
      <c r="H30" s="442">
        <v>122</v>
      </c>
      <c r="I30" s="217"/>
    </row>
    <row r="31" spans="1:16">
      <c r="A31" s="549" t="s">
        <v>21</v>
      </c>
      <c r="B31" s="550">
        <v>867</v>
      </c>
      <c r="C31" s="442">
        <v>770</v>
      </c>
      <c r="D31" s="442">
        <v>758</v>
      </c>
      <c r="E31" s="442">
        <v>678</v>
      </c>
      <c r="F31" s="33">
        <v>619</v>
      </c>
      <c r="G31" s="548">
        <v>586</v>
      </c>
      <c r="H31" s="442">
        <v>599</v>
      </c>
      <c r="I31" s="217"/>
    </row>
    <row r="32" spans="1:16">
      <c r="A32" s="549" t="s">
        <v>22</v>
      </c>
      <c r="B32" s="512">
        <v>1906</v>
      </c>
      <c r="C32" s="442">
        <v>1558</v>
      </c>
      <c r="D32" s="442">
        <v>1363</v>
      </c>
      <c r="E32" s="442">
        <v>1233</v>
      </c>
      <c r="F32" s="228">
        <v>1055</v>
      </c>
      <c r="G32" s="548">
        <v>1001</v>
      </c>
      <c r="H32" s="442">
        <v>1024</v>
      </c>
      <c r="I32" s="217"/>
      <c r="M32" s="372"/>
      <c r="N32" s="372"/>
    </row>
    <row r="33" spans="1:17">
      <c r="A33" s="549" t="s">
        <v>23</v>
      </c>
      <c r="B33" s="512">
        <v>1285</v>
      </c>
      <c r="C33" s="442">
        <v>1187</v>
      </c>
      <c r="D33" s="442">
        <v>1230</v>
      </c>
      <c r="E33" s="442">
        <v>1167</v>
      </c>
      <c r="F33" s="228">
        <v>1082</v>
      </c>
      <c r="G33" s="548">
        <v>1046</v>
      </c>
      <c r="H33" s="442">
        <v>1061</v>
      </c>
      <c r="I33" s="217"/>
      <c r="M33" s="372"/>
      <c r="N33" s="372"/>
      <c r="O33" s="188"/>
    </row>
    <row r="34" spans="1:17">
      <c r="A34" s="549" t="s">
        <v>24</v>
      </c>
      <c r="B34" s="550">
        <v>370</v>
      </c>
      <c r="C34" s="442">
        <v>295</v>
      </c>
      <c r="D34" s="442">
        <v>346</v>
      </c>
      <c r="E34" s="442">
        <v>368</v>
      </c>
      <c r="F34" s="33">
        <v>358</v>
      </c>
      <c r="G34" s="548">
        <v>337</v>
      </c>
      <c r="H34" s="442">
        <v>369</v>
      </c>
      <c r="I34" s="217"/>
      <c r="M34" s="372"/>
      <c r="N34" s="372"/>
      <c r="O34" s="373"/>
    </row>
    <row r="35" spans="1:17">
      <c r="A35" s="549" t="s">
        <v>26</v>
      </c>
      <c r="B35" s="512">
        <v>6702</v>
      </c>
      <c r="C35" s="442">
        <v>6498</v>
      </c>
      <c r="D35" s="442">
        <v>6770</v>
      </c>
      <c r="E35" s="442">
        <v>7126</v>
      </c>
      <c r="F35" s="228">
        <v>6868</v>
      </c>
      <c r="G35" s="548">
        <v>6708</v>
      </c>
      <c r="H35" s="442">
        <v>6849</v>
      </c>
      <c r="I35" s="217"/>
      <c r="M35" s="372"/>
      <c r="N35" s="372"/>
      <c r="O35" s="373"/>
    </row>
    <row r="36" spans="1:17">
      <c r="A36" s="343" t="s">
        <v>9</v>
      </c>
      <c r="B36" s="518">
        <v>11280</v>
      </c>
      <c r="C36" s="494">
        <f>SUM(C30:C35)</f>
        <v>10452</v>
      </c>
      <c r="D36" s="494">
        <f>SUM(D30:D35)</f>
        <v>10613</v>
      </c>
      <c r="E36" s="494">
        <v>10710</v>
      </c>
      <c r="F36" s="269">
        <v>10109</v>
      </c>
      <c r="G36" s="551">
        <v>9799</v>
      </c>
      <c r="H36" s="494">
        <v>10024</v>
      </c>
      <c r="I36" s="217"/>
      <c r="M36" s="372"/>
      <c r="N36" s="372"/>
      <c r="O36" s="373"/>
    </row>
    <row r="37" spans="1:17">
      <c r="A37" s="237"/>
      <c r="B37" s="237"/>
      <c r="C37" s="237"/>
      <c r="D37" s="237"/>
      <c r="E37" s="552"/>
      <c r="F37" s="552"/>
      <c r="G37" s="552"/>
      <c r="H37" s="553"/>
      <c r="I37" s="552"/>
      <c r="J37" s="554"/>
      <c r="O37" s="372"/>
      <c r="P37" s="372"/>
      <c r="Q37" s="373"/>
    </row>
    <row r="38" spans="1:17">
      <c r="A38" s="601" t="s">
        <v>362</v>
      </c>
      <c r="B38" s="555"/>
      <c r="C38" s="555"/>
      <c r="D38" s="555"/>
      <c r="E38" s="104"/>
      <c r="F38" s="104"/>
      <c r="G38" s="104"/>
      <c r="H38" s="104"/>
    </row>
    <row r="39" spans="1:17">
      <c r="A39" s="988"/>
      <c r="B39" s="990">
        <v>2021</v>
      </c>
      <c r="C39" s="990"/>
      <c r="D39" s="990"/>
      <c r="E39" s="990"/>
      <c r="F39" s="994">
        <v>2020</v>
      </c>
      <c r="G39" s="994"/>
      <c r="H39" s="994"/>
      <c r="I39" s="994">
        <v>2019</v>
      </c>
      <c r="J39" s="994"/>
      <c r="K39" s="994"/>
    </row>
    <row r="40" spans="1:17">
      <c r="A40" s="989"/>
      <c r="B40" s="561" t="s">
        <v>14</v>
      </c>
      <c r="C40" s="561" t="s">
        <v>15</v>
      </c>
      <c r="D40" s="561" t="s">
        <v>950</v>
      </c>
      <c r="E40" s="561" t="s">
        <v>9</v>
      </c>
      <c r="F40" s="139" t="s">
        <v>14</v>
      </c>
      <c r="G40" s="139" t="s">
        <v>15</v>
      </c>
      <c r="H40" s="139" t="s">
        <v>9</v>
      </c>
      <c r="I40" s="139" t="s">
        <v>14</v>
      </c>
      <c r="J40" s="139" t="s">
        <v>15</v>
      </c>
      <c r="K40" s="139" t="s">
        <v>9</v>
      </c>
    </row>
    <row r="41" spans="1:17">
      <c r="A41" s="140" t="s">
        <v>354</v>
      </c>
      <c r="B41" s="141">
        <v>237</v>
      </c>
      <c r="C41" s="141">
        <v>419</v>
      </c>
      <c r="D41" s="141">
        <v>0</v>
      </c>
      <c r="E41" s="141">
        <v>656</v>
      </c>
      <c r="F41" s="141">
        <v>176</v>
      </c>
      <c r="G41" s="141">
        <v>274</v>
      </c>
      <c r="H41" s="43">
        <f>SUM(F41:G41)</f>
        <v>450</v>
      </c>
      <c r="I41" s="141">
        <v>199</v>
      </c>
      <c r="J41" s="141">
        <v>293</v>
      </c>
      <c r="K41" s="43">
        <f>SUM(I41:J41)</f>
        <v>492</v>
      </c>
    </row>
    <row r="42" spans="1:17">
      <c r="A42" s="140" t="s">
        <v>355</v>
      </c>
      <c r="B42" s="141">
        <v>2148</v>
      </c>
      <c r="C42" s="141">
        <v>8475</v>
      </c>
      <c r="D42" s="141">
        <v>1</v>
      </c>
      <c r="E42" s="141">
        <v>10624</v>
      </c>
      <c r="F42" s="141">
        <v>1892</v>
      </c>
      <c r="G42" s="141">
        <v>8110</v>
      </c>
      <c r="H42" s="43">
        <f t="shared" ref="H42" si="3">SUM(F42:G42)</f>
        <v>10002</v>
      </c>
      <c r="I42" s="141">
        <v>1881</v>
      </c>
      <c r="J42" s="141">
        <v>8240</v>
      </c>
      <c r="K42" s="43">
        <f t="shared" ref="K42:K43" si="4">SUM(I42:J42)</f>
        <v>10121</v>
      </c>
    </row>
    <row r="43" spans="1:17">
      <c r="A43" s="142" t="s">
        <v>9</v>
      </c>
      <c r="B43" s="142">
        <v>2385</v>
      </c>
      <c r="C43" s="142">
        <v>8894</v>
      </c>
      <c r="D43" s="142">
        <v>1</v>
      </c>
      <c r="E43" s="142">
        <v>11280</v>
      </c>
      <c r="F43" s="142">
        <f>SUM(F41:F42)</f>
        <v>2068</v>
      </c>
      <c r="G43" s="142">
        <f>SUM(G41:G42)</f>
        <v>8384</v>
      </c>
      <c r="H43" s="43">
        <f>SUM(F43:G43)</f>
        <v>10452</v>
      </c>
      <c r="I43" s="142">
        <f>SUM(I41:I42)</f>
        <v>2080</v>
      </c>
      <c r="J43" s="142">
        <f>SUM(J41:J42)</f>
        <v>8533</v>
      </c>
      <c r="K43" s="43">
        <f t="shared" si="4"/>
        <v>10613</v>
      </c>
    </row>
    <row r="44" spans="1:17">
      <c r="A44" s="143"/>
      <c r="B44" s="488"/>
      <c r="C44" s="488"/>
      <c r="D44" s="488"/>
      <c r="E44" s="143"/>
      <c r="F44" s="143"/>
      <c r="G44" s="143"/>
      <c r="H44" s="104"/>
      <c r="I44" s="359"/>
    </row>
    <row r="45" spans="1:17">
      <c r="A45" s="660" t="s">
        <v>999</v>
      </c>
      <c r="B45" s="556"/>
      <c r="C45" s="556"/>
      <c r="D45" s="556"/>
      <c r="E45" s="143"/>
      <c r="F45" s="143"/>
      <c r="G45" s="143"/>
      <c r="H45" s="104"/>
      <c r="I45" s="359"/>
    </row>
    <row r="46" spans="1:17">
      <c r="A46" s="557"/>
      <c r="B46" s="558"/>
      <c r="C46" s="559"/>
      <c r="D46" s="560">
        <v>2021</v>
      </c>
      <c r="E46" s="991">
        <v>2020</v>
      </c>
      <c r="F46" s="991"/>
      <c r="G46" s="992"/>
      <c r="H46" s="993">
        <v>2019</v>
      </c>
      <c r="I46" s="991"/>
      <c r="J46" s="992"/>
    </row>
    <row r="47" spans="1:17">
      <c r="A47" s="138"/>
      <c r="B47" s="661" t="s">
        <v>354</v>
      </c>
      <c r="C47" s="561" t="s">
        <v>355</v>
      </c>
      <c r="D47" s="561" t="s">
        <v>9</v>
      </c>
      <c r="E47" s="139" t="s">
        <v>354</v>
      </c>
      <c r="F47" s="139" t="s">
        <v>355</v>
      </c>
      <c r="G47" s="139" t="s">
        <v>9</v>
      </c>
      <c r="H47" s="139" t="s">
        <v>354</v>
      </c>
      <c r="I47" s="139" t="s">
        <v>355</v>
      </c>
      <c r="J47" s="139" t="s">
        <v>9</v>
      </c>
    </row>
    <row r="48" spans="1:17">
      <c r="A48" s="140" t="s">
        <v>356</v>
      </c>
      <c r="B48" s="141">
        <v>0</v>
      </c>
      <c r="C48" s="141">
        <v>1</v>
      </c>
      <c r="D48" s="141">
        <v>1</v>
      </c>
      <c r="E48" s="141">
        <v>0</v>
      </c>
      <c r="F48" s="141">
        <v>1</v>
      </c>
      <c r="G48" s="141">
        <f>SUM(E48:F48)</f>
        <v>1</v>
      </c>
      <c r="H48" s="141">
        <v>0</v>
      </c>
      <c r="I48" s="141">
        <v>1</v>
      </c>
      <c r="J48" s="141">
        <f>SUM(H48:I48)</f>
        <v>1</v>
      </c>
    </row>
    <row r="49" spans="1:10">
      <c r="A49" s="140" t="s">
        <v>344</v>
      </c>
      <c r="B49" s="141">
        <v>0</v>
      </c>
      <c r="C49" s="141">
        <v>14</v>
      </c>
      <c r="D49" s="141">
        <v>14</v>
      </c>
      <c r="E49" s="141">
        <v>0</v>
      </c>
      <c r="F49" s="141">
        <v>15</v>
      </c>
      <c r="G49" s="141">
        <f t="shared" ref="G49:G59" si="5">SUM(E49:F49)</f>
        <v>15</v>
      </c>
      <c r="H49" s="141">
        <v>0</v>
      </c>
      <c r="I49" s="141">
        <v>15</v>
      </c>
      <c r="J49" s="141">
        <f t="shared" ref="J49:J58" si="6">SUM(H49:I49)</f>
        <v>15</v>
      </c>
    </row>
    <row r="50" spans="1:10">
      <c r="A50" s="140" t="s">
        <v>357</v>
      </c>
      <c r="B50" s="141">
        <v>0</v>
      </c>
      <c r="C50" s="141">
        <v>1</v>
      </c>
      <c r="D50" s="141">
        <v>1</v>
      </c>
      <c r="E50" s="141">
        <v>0</v>
      </c>
      <c r="F50" s="141">
        <v>1</v>
      </c>
      <c r="G50" s="141">
        <f t="shared" si="5"/>
        <v>1</v>
      </c>
      <c r="H50" s="141">
        <v>0</v>
      </c>
      <c r="I50" s="141">
        <v>1</v>
      </c>
      <c r="J50" s="141">
        <f t="shared" si="6"/>
        <v>1</v>
      </c>
    </row>
    <row r="51" spans="1:10">
      <c r="A51" s="140" t="s">
        <v>345</v>
      </c>
      <c r="B51" s="141">
        <v>3</v>
      </c>
      <c r="C51" s="141">
        <v>15</v>
      </c>
      <c r="D51" s="141">
        <v>18</v>
      </c>
      <c r="E51" s="141">
        <v>1</v>
      </c>
      <c r="F51" s="141">
        <v>17</v>
      </c>
      <c r="G51" s="141">
        <f t="shared" si="5"/>
        <v>18</v>
      </c>
      <c r="H51" s="141">
        <v>0</v>
      </c>
      <c r="I51" s="141">
        <v>18</v>
      </c>
      <c r="J51" s="141">
        <f t="shared" si="6"/>
        <v>18</v>
      </c>
    </row>
    <row r="52" spans="1:10">
      <c r="A52" s="140" t="s">
        <v>233</v>
      </c>
      <c r="B52" s="141">
        <v>3</v>
      </c>
      <c r="C52" s="141">
        <v>17</v>
      </c>
      <c r="D52" s="141">
        <v>20</v>
      </c>
      <c r="E52" s="141">
        <v>3</v>
      </c>
      <c r="F52" s="141">
        <v>13</v>
      </c>
      <c r="G52" s="141">
        <f t="shared" si="5"/>
        <v>16</v>
      </c>
      <c r="H52" s="141">
        <v>2</v>
      </c>
      <c r="I52" s="141">
        <v>17</v>
      </c>
      <c r="J52" s="141">
        <f t="shared" si="6"/>
        <v>19</v>
      </c>
    </row>
    <row r="53" spans="1:10">
      <c r="A53" s="140" t="s">
        <v>346</v>
      </c>
      <c r="B53" s="141">
        <v>4</v>
      </c>
      <c r="C53" s="141">
        <v>12</v>
      </c>
      <c r="D53" s="141">
        <v>16</v>
      </c>
      <c r="E53" s="141">
        <v>5</v>
      </c>
      <c r="F53" s="141">
        <v>10</v>
      </c>
      <c r="G53" s="141">
        <f t="shared" si="5"/>
        <v>15</v>
      </c>
      <c r="H53" s="141">
        <v>6</v>
      </c>
      <c r="I53" s="141">
        <v>11</v>
      </c>
      <c r="J53" s="141">
        <f t="shared" si="6"/>
        <v>17</v>
      </c>
    </row>
    <row r="54" spans="1:10">
      <c r="A54" s="140" t="s">
        <v>11</v>
      </c>
      <c r="B54" s="141">
        <v>567</v>
      </c>
      <c r="C54" s="141">
        <v>8220</v>
      </c>
      <c r="D54" s="141">
        <v>8787</v>
      </c>
      <c r="E54" s="141">
        <v>405</v>
      </c>
      <c r="F54" s="141">
        <v>7891</v>
      </c>
      <c r="G54" s="141">
        <f t="shared" si="5"/>
        <v>8296</v>
      </c>
      <c r="H54" s="141">
        <v>402</v>
      </c>
      <c r="I54" s="141">
        <v>8013</v>
      </c>
      <c r="J54" s="141">
        <f t="shared" si="6"/>
        <v>8415</v>
      </c>
    </row>
    <row r="55" spans="1:10">
      <c r="A55" s="140" t="s">
        <v>358</v>
      </c>
      <c r="B55" s="141">
        <v>9</v>
      </c>
      <c r="C55" s="141">
        <v>25</v>
      </c>
      <c r="D55" s="141">
        <v>34</v>
      </c>
      <c r="E55" s="141">
        <v>0</v>
      </c>
      <c r="F55" s="141">
        <v>7</v>
      </c>
      <c r="G55" s="141">
        <f t="shared" si="5"/>
        <v>7</v>
      </c>
      <c r="H55" s="141">
        <v>0</v>
      </c>
      <c r="I55" s="141">
        <v>7</v>
      </c>
      <c r="J55" s="141">
        <f t="shared" si="6"/>
        <v>7</v>
      </c>
    </row>
    <row r="56" spans="1:10">
      <c r="A56" s="140" t="s">
        <v>13</v>
      </c>
      <c r="B56" s="141">
        <v>58</v>
      </c>
      <c r="C56" s="141">
        <v>631</v>
      </c>
      <c r="D56" s="141">
        <v>689</v>
      </c>
      <c r="E56" s="141">
        <v>33</v>
      </c>
      <c r="F56" s="141">
        <v>610</v>
      </c>
      <c r="G56" s="141">
        <f t="shared" si="5"/>
        <v>643</v>
      </c>
      <c r="H56" s="141">
        <v>51</v>
      </c>
      <c r="I56" s="141">
        <v>604</v>
      </c>
      <c r="J56" s="141">
        <f t="shared" si="6"/>
        <v>655</v>
      </c>
    </row>
    <row r="57" spans="1:10">
      <c r="A57" s="140" t="s">
        <v>12</v>
      </c>
      <c r="B57" s="141">
        <v>11</v>
      </c>
      <c r="C57" s="141">
        <v>1663</v>
      </c>
      <c r="D57" s="141">
        <v>1674</v>
      </c>
      <c r="E57" s="141">
        <v>0</v>
      </c>
      <c r="F57" s="141">
        <v>1416</v>
      </c>
      <c r="G57" s="141">
        <f t="shared" si="5"/>
        <v>1416</v>
      </c>
      <c r="H57" s="141">
        <v>27</v>
      </c>
      <c r="I57" s="141">
        <v>1408</v>
      </c>
      <c r="J57" s="141">
        <f t="shared" si="6"/>
        <v>1435</v>
      </c>
    </row>
    <row r="58" spans="1:10">
      <c r="A58" s="140" t="s">
        <v>37</v>
      </c>
      <c r="B58" s="141">
        <v>1</v>
      </c>
      <c r="C58" s="141">
        <v>25</v>
      </c>
      <c r="D58" s="141">
        <v>26</v>
      </c>
      <c r="E58" s="141">
        <v>3</v>
      </c>
      <c r="F58" s="141">
        <v>21</v>
      </c>
      <c r="G58" s="141">
        <f t="shared" si="5"/>
        <v>24</v>
      </c>
      <c r="H58" s="141">
        <v>4</v>
      </c>
      <c r="I58" s="141">
        <v>26</v>
      </c>
      <c r="J58" s="141">
        <f t="shared" si="6"/>
        <v>30</v>
      </c>
    </row>
    <row r="59" spans="1:10">
      <c r="A59" s="142" t="s">
        <v>9</v>
      </c>
      <c r="B59" s="142">
        <v>656</v>
      </c>
      <c r="C59" s="142">
        <v>10624</v>
      </c>
      <c r="D59" s="142">
        <v>11280</v>
      </c>
      <c r="E59" s="142">
        <f>SUM(E48:E58)</f>
        <v>450</v>
      </c>
      <c r="F59" s="142">
        <f>SUM(F48:F58)</f>
        <v>10002</v>
      </c>
      <c r="G59" s="142">
        <f t="shared" si="5"/>
        <v>10452</v>
      </c>
      <c r="H59" s="142">
        <f>SUM(H48:H58)</f>
        <v>492</v>
      </c>
      <c r="I59" s="142">
        <f t="shared" ref="I59:J59" si="7">SUM(I48:I58)</f>
        <v>10121</v>
      </c>
      <c r="J59" s="142">
        <f t="shared" si="7"/>
        <v>10613</v>
      </c>
    </row>
    <row r="60" spans="1:10">
      <c r="A60" s="562"/>
      <c r="B60" s="562"/>
      <c r="C60" s="562"/>
      <c r="D60" s="562"/>
      <c r="E60" s="562"/>
      <c r="F60" s="562"/>
      <c r="G60" s="562"/>
      <c r="H60" s="562"/>
      <c r="I60" s="562"/>
      <c r="J60" s="562"/>
    </row>
    <row r="61" spans="1:10" ht="15.6">
      <c r="A61" s="1" t="s">
        <v>1163</v>
      </c>
      <c r="B61" s="369"/>
      <c r="C61" s="369"/>
      <c r="D61" s="369"/>
      <c r="F61" s="562"/>
      <c r="G61" s="562"/>
      <c r="H61" s="562"/>
      <c r="I61" s="562"/>
      <c r="J61" s="562"/>
    </row>
    <row r="62" spans="1:10">
      <c r="A62" s="563" t="s">
        <v>54</v>
      </c>
      <c r="B62" s="564" t="s">
        <v>14</v>
      </c>
      <c r="C62" s="564" t="s">
        <v>15</v>
      </c>
      <c r="D62" s="565" t="s">
        <v>950</v>
      </c>
      <c r="E62" s="564" t="s">
        <v>9</v>
      </c>
      <c r="F62" s="562"/>
      <c r="G62" s="562"/>
      <c r="H62" s="562"/>
      <c r="I62" s="562"/>
      <c r="J62" s="562"/>
    </row>
    <row r="63" spans="1:10">
      <c r="A63" s="10" t="s">
        <v>356</v>
      </c>
      <c r="B63" s="57">
        <v>1</v>
      </c>
      <c r="C63" s="57">
        <v>0</v>
      </c>
      <c r="D63" s="7">
        <v>0</v>
      </c>
      <c r="E63" s="57">
        <v>1</v>
      </c>
      <c r="F63" s="562"/>
      <c r="G63" s="562"/>
      <c r="H63" s="562"/>
      <c r="I63" s="562"/>
      <c r="J63" s="562"/>
    </row>
    <row r="64" spans="1:10">
      <c r="A64" s="10" t="s">
        <v>344</v>
      </c>
      <c r="B64" s="57">
        <v>9</v>
      </c>
      <c r="C64" s="57">
        <v>5</v>
      </c>
      <c r="D64" s="7">
        <v>0</v>
      </c>
      <c r="E64" s="57">
        <v>14</v>
      </c>
      <c r="F64" s="562"/>
      <c r="G64" s="562"/>
      <c r="H64" s="562"/>
      <c r="I64" s="562"/>
      <c r="J64" s="562"/>
    </row>
    <row r="65" spans="1:11">
      <c r="A65" s="10" t="s">
        <v>357</v>
      </c>
      <c r="B65" s="57">
        <v>0</v>
      </c>
      <c r="C65" s="57">
        <v>1</v>
      </c>
      <c r="D65" s="7">
        <v>0</v>
      </c>
      <c r="E65" s="57">
        <v>1</v>
      </c>
      <c r="F65" s="562"/>
      <c r="G65" s="562"/>
      <c r="H65" s="562"/>
      <c r="I65" s="562"/>
      <c r="J65" s="562"/>
    </row>
    <row r="66" spans="1:11">
      <c r="A66" s="10" t="s">
        <v>345</v>
      </c>
      <c r="B66" s="57">
        <v>5</v>
      </c>
      <c r="C66" s="57">
        <v>13</v>
      </c>
      <c r="D66" s="7">
        <v>0</v>
      </c>
      <c r="E66" s="57">
        <v>18</v>
      </c>
      <c r="F66" s="562"/>
      <c r="G66" s="562"/>
      <c r="H66" s="562"/>
      <c r="I66" s="562"/>
      <c r="J66" s="562"/>
    </row>
    <row r="67" spans="1:11">
      <c r="A67" s="10" t="s">
        <v>233</v>
      </c>
      <c r="B67" s="57">
        <v>10</v>
      </c>
      <c r="C67" s="57">
        <v>10</v>
      </c>
      <c r="D67" s="7">
        <v>0</v>
      </c>
      <c r="E67" s="57">
        <v>20</v>
      </c>
      <c r="F67" s="562"/>
      <c r="G67" s="562"/>
      <c r="H67" s="562"/>
      <c r="I67" s="562"/>
      <c r="J67" s="562"/>
    </row>
    <row r="68" spans="1:11">
      <c r="A68" s="10" t="s">
        <v>346</v>
      </c>
      <c r="B68" s="57">
        <v>3</v>
      </c>
      <c r="C68" s="57">
        <v>13</v>
      </c>
      <c r="D68" s="7">
        <v>0</v>
      </c>
      <c r="E68" s="57">
        <v>16</v>
      </c>
      <c r="F68" s="562"/>
      <c r="G68" s="562"/>
      <c r="H68" s="562"/>
      <c r="I68" s="562"/>
      <c r="J68" s="562"/>
    </row>
    <row r="69" spans="1:11">
      <c r="A69" s="10" t="s">
        <v>11</v>
      </c>
      <c r="B69" s="69">
        <v>1892</v>
      </c>
      <c r="C69" s="69">
        <v>6894</v>
      </c>
      <c r="D69" s="7">
        <v>1</v>
      </c>
      <c r="E69" s="69">
        <v>8787</v>
      </c>
      <c r="F69" s="562"/>
      <c r="G69" s="562"/>
      <c r="H69" s="562"/>
      <c r="I69" s="562"/>
      <c r="J69" s="562"/>
    </row>
    <row r="70" spans="1:11">
      <c r="A70" s="10" t="s">
        <v>358</v>
      </c>
      <c r="B70" s="57">
        <v>8</v>
      </c>
      <c r="C70" s="57">
        <v>26</v>
      </c>
      <c r="D70" s="7">
        <v>0</v>
      </c>
      <c r="E70" s="57">
        <v>34</v>
      </c>
      <c r="F70" s="562"/>
      <c r="G70" s="562"/>
      <c r="H70" s="562"/>
      <c r="I70" s="562"/>
      <c r="J70" s="562"/>
    </row>
    <row r="71" spans="1:11">
      <c r="A71" s="10" t="s">
        <v>13</v>
      </c>
      <c r="B71" s="57">
        <v>133</v>
      </c>
      <c r="C71" s="57">
        <v>556</v>
      </c>
      <c r="D71" s="7">
        <v>0</v>
      </c>
      <c r="E71" s="57">
        <v>689</v>
      </c>
      <c r="F71" s="562"/>
      <c r="G71" s="562"/>
      <c r="H71" s="562"/>
      <c r="I71" s="562"/>
      <c r="J71" s="562"/>
    </row>
    <row r="72" spans="1:11">
      <c r="A72" s="10" t="s">
        <v>12</v>
      </c>
      <c r="B72" s="57">
        <v>319</v>
      </c>
      <c r="C72" s="69">
        <v>1355</v>
      </c>
      <c r="D72" s="7">
        <v>0</v>
      </c>
      <c r="E72" s="69">
        <v>1674</v>
      </c>
      <c r="F72" s="562"/>
      <c r="G72" s="562"/>
      <c r="H72" s="562"/>
      <c r="I72" s="562"/>
      <c r="J72" s="562"/>
    </row>
    <row r="73" spans="1:11">
      <c r="A73" s="10" t="s">
        <v>37</v>
      </c>
      <c r="B73" s="57">
        <v>5</v>
      </c>
      <c r="C73" s="57">
        <v>21</v>
      </c>
      <c r="D73" s="7">
        <v>0</v>
      </c>
      <c r="E73" s="57">
        <v>26</v>
      </c>
      <c r="F73" s="562"/>
      <c r="G73" s="562"/>
      <c r="H73" s="562"/>
      <c r="I73" s="562"/>
      <c r="J73" s="562"/>
    </row>
    <row r="74" spans="1:11">
      <c r="A74" s="86" t="s">
        <v>9</v>
      </c>
      <c r="B74" s="71">
        <v>2385</v>
      </c>
      <c r="C74" s="71">
        <v>8894</v>
      </c>
      <c r="D74" s="19">
        <v>1</v>
      </c>
      <c r="E74" s="71">
        <v>11280</v>
      </c>
      <c r="F74" s="562"/>
      <c r="G74" s="562"/>
      <c r="H74" s="562"/>
      <c r="I74" s="562"/>
      <c r="J74" s="562"/>
    </row>
    <row r="75" spans="1:11">
      <c r="A75" s="5" t="s">
        <v>951</v>
      </c>
      <c r="B75" s="369"/>
      <c r="C75" s="369"/>
      <c r="D75" s="369"/>
      <c r="F75" s="562"/>
      <c r="G75" s="562"/>
      <c r="H75" s="104"/>
      <c r="I75" s="359"/>
    </row>
    <row r="76" spans="1:11">
      <c r="A76" s="5"/>
      <c r="B76" s="369"/>
      <c r="C76" s="369"/>
      <c r="D76" s="369"/>
      <c r="F76" s="562"/>
      <c r="G76" s="562"/>
      <c r="H76" s="104"/>
      <c r="I76" s="359"/>
    </row>
    <row r="77" spans="1:11">
      <c r="A77" s="660" t="s">
        <v>1000</v>
      </c>
      <c r="B77" s="556"/>
      <c r="C77" s="556"/>
      <c r="D77" s="556"/>
      <c r="E77" s="143"/>
      <c r="F77" s="143"/>
      <c r="G77" s="143"/>
      <c r="H77" s="104"/>
      <c r="I77" s="359"/>
    </row>
    <row r="78" spans="1:11">
      <c r="A78" s="138"/>
      <c r="B78" s="973">
        <v>2021</v>
      </c>
      <c r="C78" s="974"/>
      <c r="D78" s="974"/>
      <c r="E78" s="975"/>
      <c r="F78" s="566"/>
      <c r="G78" s="658"/>
      <c r="H78" s="659">
        <v>2020</v>
      </c>
      <c r="I78" s="976">
        <v>2019</v>
      </c>
      <c r="J78" s="977"/>
      <c r="K78" s="978"/>
    </row>
    <row r="79" spans="1:11">
      <c r="A79" s="138"/>
      <c r="B79" s="662" t="s">
        <v>14</v>
      </c>
      <c r="C79" s="139" t="s">
        <v>15</v>
      </c>
      <c r="D79" s="139" t="s">
        <v>950</v>
      </c>
      <c r="E79" s="139" t="s">
        <v>9</v>
      </c>
      <c r="F79" s="139" t="s">
        <v>14</v>
      </c>
      <c r="G79" s="139" t="s">
        <v>15</v>
      </c>
      <c r="H79" s="139" t="s">
        <v>9</v>
      </c>
      <c r="I79" s="139" t="s">
        <v>14</v>
      </c>
      <c r="J79" s="139" t="s">
        <v>15</v>
      </c>
      <c r="K79" s="139" t="s">
        <v>9</v>
      </c>
    </row>
    <row r="80" spans="1:11" ht="15.6">
      <c r="A80" s="140" t="s">
        <v>359</v>
      </c>
      <c r="B80" s="663">
        <v>33</v>
      </c>
      <c r="C80" s="664">
        <v>13</v>
      </c>
      <c r="D80" s="69">
        <v>0</v>
      </c>
      <c r="E80" s="69">
        <v>46</v>
      </c>
      <c r="F80" s="141">
        <v>36</v>
      </c>
      <c r="G80" s="141">
        <v>11</v>
      </c>
      <c r="H80" s="141">
        <f>SUM(F80:G80)</f>
        <v>47</v>
      </c>
      <c r="I80" s="141">
        <v>33</v>
      </c>
      <c r="J80" s="141">
        <v>11</v>
      </c>
      <c r="K80" s="141">
        <f>SUM(I80:J80)</f>
        <v>44</v>
      </c>
    </row>
    <row r="81" spans="1:17">
      <c r="A81" s="140" t="s">
        <v>360</v>
      </c>
      <c r="B81" s="665">
        <v>2115</v>
      </c>
      <c r="C81" s="69">
        <v>8462</v>
      </c>
      <c r="D81" s="69">
        <v>1</v>
      </c>
      <c r="E81" s="69">
        <v>10578</v>
      </c>
      <c r="F81" s="141">
        <v>1856</v>
      </c>
      <c r="G81" s="141">
        <v>8099</v>
      </c>
      <c r="H81" s="141">
        <f>SUM(F81:G81)</f>
        <v>9955</v>
      </c>
      <c r="I81" s="141">
        <v>1848</v>
      </c>
      <c r="J81" s="141">
        <v>8229</v>
      </c>
      <c r="K81" s="141">
        <f>SUM(I81:J81)</f>
        <v>10077</v>
      </c>
    </row>
    <row r="82" spans="1:17">
      <c r="A82" s="142" t="s">
        <v>9</v>
      </c>
      <c r="B82" s="666">
        <v>2148</v>
      </c>
      <c r="C82" s="71">
        <v>8475</v>
      </c>
      <c r="D82" s="71">
        <v>1</v>
      </c>
      <c r="E82" s="71">
        <v>10624</v>
      </c>
      <c r="F82" s="142">
        <f>SUM(F80:F81)</f>
        <v>1892</v>
      </c>
      <c r="G82" s="142">
        <f>SUM(G80:G81)</f>
        <v>8110</v>
      </c>
      <c r="H82" s="142">
        <f>SUM(F82:G82)</f>
        <v>10002</v>
      </c>
      <c r="I82" s="142">
        <f>SUM(I80:I81)</f>
        <v>1881</v>
      </c>
      <c r="J82" s="142">
        <f>SUM(J80:J81)</f>
        <v>8240</v>
      </c>
      <c r="K82" s="142">
        <f>SUM(I82:J82)</f>
        <v>10121</v>
      </c>
    </row>
    <row r="83" spans="1:17">
      <c r="A83" s="567"/>
      <c r="B83" s="502"/>
      <c r="C83" s="502"/>
      <c r="D83" s="502"/>
      <c r="E83" s="254"/>
      <c r="F83" s="254"/>
      <c r="G83" s="254"/>
      <c r="H83" s="104"/>
      <c r="O83" s="372"/>
      <c r="P83" s="372"/>
      <c r="Q83" s="373"/>
    </row>
    <row r="84" spans="1:17" ht="27.6" customHeight="1">
      <c r="A84" s="601" t="s">
        <v>953</v>
      </c>
      <c r="B84" s="568"/>
      <c r="C84" s="568"/>
      <c r="D84" s="568"/>
      <c r="E84" s="217"/>
      <c r="F84" s="217"/>
      <c r="G84" s="217"/>
      <c r="O84" s="372"/>
      <c r="P84" s="372"/>
    </row>
    <row r="85" spans="1:17" ht="26.4">
      <c r="A85" s="979" t="s">
        <v>54</v>
      </c>
      <c r="B85" s="980"/>
      <c r="C85" s="154" t="s">
        <v>341</v>
      </c>
      <c r="D85" s="154" t="s">
        <v>342</v>
      </c>
      <c r="E85" s="154" t="s">
        <v>343</v>
      </c>
      <c r="F85" s="64" t="s">
        <v>9</v>
      </c>
      <c r="G85" s="217"/>
      <c r="O85" s="372"/>
      <c r="P85" s="372"/>
    </row>
    <row r="86" spans="1:17">
      <c r="A86" s="570" t="s">
        <v>488</v>
      </c>
      <c r="B86" s="571" t="s">
        <v>11</v>
      </c>
      <c r="C86" s="203">
        <v>233</v>
      </c>
      <c r="D86" s="203">
        <v>210</v>
      </c>
      <c r="E86" s="203">
        <v>31</v>
      </c>
      <c r="F86" s="203">
        <v>474</v>
      </c>
      <c r="G86" s="217"/>
    </row>
    <row r="87" spans="1:17">
      <c r="A87" s="572"/>
      <c r="B87" s="203" t="s">
        <v>12</v>
      </c>
      <c r="C87" s="223">
        <v>47</v>
      </c>
      <c r="D87" s="203">
        <v>94</v>
      </c>
      <c r="E87" s="203">
        <v>2</v>
      </c>
      <c r="F87" s="203">
        <v>143</v>
      </c>
      <c r="G87" s="217"/>
    </row>
    <row r="88" spans="1:17">
      <c r="A88" s="572"/>
      <c r="B88" s="203" t="s">
        <v>13</v>
      </c>
      <c r="C88" s="223">
        <v>38</v>
      </c>
      <c r="D88" s="203">
        <v>17</v>
      </c>
      <c r="E88" s="203">
        <v>2</v>
      </c>
      <c r="F88" s="203">
        <v>57</v>
      </c>
      <c r="G88" s="217"/>
    </row>
    <row r="89" spans="1:17">
      <c r="A89" s="572"/>
      <c r="B89" s="203" t="s">
        <v>358</v>
      </c>
      <c r="C89" s="223">
        <v>4</v>
      </c>
      <c r="D89" s="203">
        <v>2</v>
      </c>
      <c r="E89" s="203">
        <v>0</v>
      </c>
      <c r="F89" s="203">
        <v>6</v>
      </c>
      <c r="G89" s="217"/>
    </row>
    <row r="90" spans="1:17">
      <c r="A90" s="572"/>
      <c r="B90" s="203" t="s">
        <v>233</v>
      </c>
      <c r="C90" s="223">
        <v>0</v>
      </c>
      <c r="D90" s="203">
        <v>3</v>
      </c>
      <c r="E90" s="203">
        <v>1</v>
      </c>
      <c r="F90" s="203">
        <v>4</v>
      </c>
      <c r="G90" s="217"/>
    </row>
    <row r="91" spans="1:17">
      <c r="A91" s="573"/>
      <c r="B91" s="203" t="s">
        <v>345</v>
      </c>
      <c r="C91" s="223">
        <v>2</v>
      </c>
      <c r="D91" s="203">
        <v>1</v>
      </c>
      <c r="E91" s="574">
        <v>0</v>
      </c>
      <c r="F91" s="574">
        <v>3</v>
      </c>
      <c r="G91" s="217"/>
    </row>
    <row r="92" spans="1:17">
      <c r="A92" s="981" t="s">
        <v>347</v>
      </c>
      <c r="B92" s="982"/>
      <c r="C92" s="575">
        <v>324</v>
      </c>
      <c r="D92" s="574">
        <v>327</v>
      </c>
      <c r="E92" s="574">
        <v>36</v>
      </c>
      <c r="F92" s="574">
        <v>687</v>
      </c>
      <c r="G92" s="217"/>
    </row>
    <row r="93" spans="1:17">
      <c r="A93" s="570" t="s">
        <v>15</v>
      </c>
      <c r="B93" s="203" t="s">
        <v>11</v>
      </c>
      <c r="C93" s="223">
        <v>481</v>
      </c>
      <c r="D93" s="203">
        <v>531</v>
      </c>
      <c r="E93" s="203">
        <v>110</v>
      </c>
      <c r="F93" s="346">
        <v>1122</v>
      </c>
      <c r="G93" s="217"/>
    </row>
    <row r="94" spans="1:17">
      <c r="A94" s="572"/>
      <c r="B94" s="203" t="s">
        <v>12</v>
      </c>
      <c r="C94" s="223">
        <v>31</v>
      </c>
      <c r="D94" s="203">
        <v>215</v>
      </c>
      <c r="E94" s="203">
        <v>33</v>
      </c>
      <c r="F94" s="203">
        <v>279</v>
      </c>
      <c r="G94" s="217"/>
    </row>
    <row r="95" spans="1:17">
      <c r="A95" s="572"/>
      <c r="B95" s="203" t="s">
        <v>13</v>
      </c>
      <c r="C95" s="223">
        <v>54</v>
      </c>
      <c r="D95" s="203">
        <v>98</v>
      </c>
      <c r="E95" s="203">
        <v>28</v>
      </c>
      <c r="F95" s="203">
        <v>180</v>
      </c>
      <c r="G95" s="217"/>
    </row>
    <row r="96" spans="1:17">
      <c r="A96" s="572"/>
      <c r="B96" s="203" t="s">
        <v>358</v>
      </c>
      <c r="C96" s="223">
        <v>4</v>
      </c>
      <c r="D96" s="203">
        <v>14</v>
      </c>
      <c r="E96" s="203">
        <v>3</v>
      </c>
      <c r="F96" s="203">
        <v>21</v>
      </c>
      <c r="G96" s="217"/>
    </row>
    <row r="97" spans="1:17">
      <c r="A97" s="572"/>
      <c r="B97" s="203" t="s">
        <v>345</v>
      </c>
      <c r="C97" s="223">
        <v>2</v>
      </c>
      <c r="D97" s="203">
        <v>2</v>
      </c>
      <c r="E97" s="203">
        <v>0</v>
      </c>
      <c r="F97" s="203">
        <v>4</v>
      </c>
      <c r="G97" s="217"/>
      <c r="O97" s="350"/>
      <c r="P97" s="350"/>
      <c r="Q97" s="257"/>
    </row>
    <row r="98" spans="1:17">
      <c r="A98" s="572"/>
      <c r="B98" s="203" t="s">
        <v>233</v>
      </c>
      <c r="C98" s="223">
        <v>0</v>
      </c>
      <c r="D98" s="203">
        <v>2</v>
      </c>
      <c r="E98" s="203">
        <v>1</v>
      </c>
      <c r="F98" s="203">
        <v>3</v>
      </c>
      <c r="G98" s="217"/>
      <c r="O98" s="372"/>
      <c r="P98" s="372"/>
    </row>
    <row r="99" spans="1:17" ht="14.55" customHeight="1">
      <c r="A99" s="572"/>
      <c r="B99" s="203" t="s">
        <v>37</v>
      </c>
      <c r="C99" s="223">
        <v>0</v>
      </c>
      <c r="D99" s="203">
        <v>3</v>
      </c>
      <c r="E99" s="203">
        <v>0</v>
      </c>
      <c r="F99" s="203">
        <v>3</v>
      </c>
      <c r="G99" s="217"/>
      <c r="L99" s="372"/>
      <c r="M99" s="372"/>
    </row>
    <row r="100" spans="1:17">
      <c r="A100" s="573"/>
      <c r="B100" s="203" t="s">
        <v>346</v>
      </c>
      <c r="C100" s="223">
        <v>0</v>
      </c>
      <c r="D100" s="203">
        <v>2</v>
      </c>
      <c r="E100" s="203">
        <v>0</v>
      </c>
      <c r="F100" s="203">
        <v>2</v>
      </c>
      <c r="G100" s="217"/>
      <c r="L100" s="372"/>
      <c r="M100" s="350"/>
    </row>
    <row r="101" spans="1:17">
      <c r="A101" s="971" t="s">
        <v>348</v>
      </c>
      <c r="B101" s="972"/>
      <c r="C101" s="575">
        <v>572</v>
      </c>
      <c r="D101" s="574">
        <v>867</v>
      </c>
      <c r="E101" s="574">
        <v>175</v>
      </c>
      <c r="F101" s="349">
        <v>1614</v>
      </c>
      <c r="G101" s="217"/>
      <c r="L101" s="372"/>
      <c r="M101" s="372"/>
    </row>
    <row r="102" spans="1:17">
      <c r="A102" s="971" t="s">
        <v>67</v>
      </c>
      <c r="B102" s="972"/>
      <c r="C102" s="575">
        <v>896</v>
      </c>
      <c r="D102" s="349">
        <v>1194</v>
      </c>
      <c r="E102" s="574">
        <v>211</v>
      </c>
      <c r="F102" s="349">
        <v>2301</v>
      </c>
      <c r="G102" s="217"/>
    </row>
    <row r="103" spans="1:17">
      <c r="A103" s="577" t="s">
        <v>954</v>
      </c>
      <c r="B103" s="290"/>
      <c r="C103" s="290"/>
      <c r="D103" s="578"/>
      <c r="E103" s="579"/>
      <c r="F103" s="578"/>
      <c r="G103" s="543"/>
    </row>
    <row r="104" spans="1:17">
      <c r="A104" s="577"/>
      <c r="B104" s="290"/>
      <c r="C104" s="290"/>
      <c r="D104" s="541"/>
      <c r="E104" s="290"/>
      <c r="F104" s="541"/>
      <c r="G104" s="543"/>
    </row>
    <row r="105" spans="1:17">
      <c r="A105" s="601" t="s">
        <v>451</v>
      </c>
      <c r="B105" s="217"/>
      <c r="C105" s="217"/>
      <c r="D105" s="217"/>
      <c r="E105" s="217"/>
      <c r="F105" s="217"/>
      <c r="G105" s="543"/>
    </row>
    <row r="106" spans="1:17" ht="26.4">
      <c r="A106" s="983" t="s">
        <v>54</v>
      </c>
      <c r="B106" s="984"/>
      <c r="C106" s="580" t="s">
        <v>341</v>
      </c>
      <c r="D106" s="580" t="s">
        <v>342</v>
      </c>
      <c r="E106" s="580" t="s">
        <v>343</v>
      </c>
      <c r="F106" s="580" t="s">
        <v>9</v>
      </c>
      <c r="G106" s="543"/>
    </row>
    <row r="107" spans="1:17">
      <c r="A107" s="985" t="s">
        <v>488</v>
      </c>
      <c r="B107" s="149" t="s">
        <v>11</v>
      </c>
      <c r="C107" s="493">
        <v>138</v>
      </c>
      <c r="D107" s="493">
        <v>121</v>
      </c>
      <c r="E107" s="493">
        <v>19</v>
      </c>
      <c r="F107" s="493">
        <v>278</v>
      </c>
      <c r="G107" s="543"/>
    </row>
    <row r="108" spans="1:17">
      <c r="A108" s="986"/>
      <c r="B108" s="149" t="s">
        <v>13</v>
      </c>
      <c r="C108" s="493">
        <v>17</v>
      </c>
      <c r="D108" s="493">
        <v>19</v>
      </c>
      <c r="E108" s="493">
        <v>2</v>
      </c>
      <c r="F108" s="493">
        <v>38</v>
      </c>
      <c r="G108" s="543"/>
    </row>
    <row r="109" spans="1:17">
      <c r="A109" s="986"/>
      <c r="B109" s="149" t="s">
        <v>12</v>
      </c>
      <c r="C109" s="493">
        <v>3</v>
      </c>
      <c r="D109" s="493">
        <v>27</v>
      </c>
      <c r="E109" s="493">
        <v>1</v>
      </c>
      <c r="F109" s="493">
        <v>31</v>
      </c>
      <c r="G109" s="543"/>
    </row>
    <row r="110" spans="1:17">
      <c r="A110" s="987"/>
      <c r="B110" s="149" t="s">
        <v>345</v>
      </c>
      <c r="C110" s="493">
        <v>2</v>
      </c>
      <c r="D110" s="493">
        <v>0</v>
      </c>
      <c r="E110" s="493">
        <v>0</v>
      </c>
      <c r="F110" s="493">
        <v>2</v>
      </c>
      <c r="G110" s="543"/>
    </row>
    <row r="111" spans="1:17">
      <c r="A111" s="995" t="s">
        <v>347</v>
      </c>
      <c r="B111" s="982"/>
      <c r="C111" s="581">
        <f>SUM(C107:C110)</f>
        <v>160</v>
      </c>
      <c r="D111" s="581">
        <f t="shared" ref="D111:F111" si="8">SUM(D107:D110)</f>
        <v>167</v>
      </c>
      <c r="E111" s="581">
        <f t="shared" si="8"/>
        <v>22</v>
      </c>
      <c r="F111" s="581">
        <f t="shared" si="8"/>
        <v>349</v>
      </c>
      <c r="G111" s="543"/>
    </row>
    <row r="112" spans="1:17">
      <c r="A112" s="985" t="s">
        <v>15</v>
      </c>
      <c r="B112" s="149" t="s">
        <v>11</v>
      </c>
      <c r="C112" s="493">
        <v>273</v>
      </c>
      <c r="D112" s="493">
        <v>277</v>
      </c>
      <c r="E112" s="493">
        <v>47</v>
      </c>
      <c r="F112" s="493">
        <v>597</v>
      </c>
      <c r="G112" s="543"/>
    </row>
    <row r="113" spans="1:7">
      <c r="A113" s="986"/>
      <c r="B113" s="149" t="s">
        <v>13</v>
      </c>
      <c r="C113" s="493">
        <v>43</v>
      </c>
      <c r="D113" s="493">
        <v>49</v>
      </c>
      <c r="E113" s="493">
        <v>13</v>
      </c>
      <c r="F113" s="493">
        <v>105</v>
      </c>
      <c r="G113" s="543"/>
    </row>
    <row r="114" spans="1:7">
      <c r="A114" s="986"/>
      <c r="B114" s="149" t="s">
        <v>12</v>
      </c>
      <c r="C114" s="493">
        <v>8</v>
      </c>
      <c r="D114" s="493">
        <v>106</v>
      </c>
      <c r="E114" s="493">
        <v>18</v>
      </c>
      <c r="F114" s="493">
        <v>132</v>
      </c>
      <c r="G114" s="543"/>
    </row>
    <row r="115" spans="1:7">
      <c r="A115" s="986"/>
      <c r="B115" s="149" t="s">
        <v>233</v>
      </c>
      <c r="C115" s="493">
        <v>0</v>
      </c>
      <c r="D115" s="493">
        <v>2</v>
      </c>
      <c r="E115" s="493">
        <v>0</v>
      </c>
      <c r="F115" s="493">
        <v>2</v>
      </c>
      <c r="G115" s="543"/>
    </row>
    <row r="116" spans="1:7">
      <c r="A116" s="987"/>
      <c r="B116" s="149" t="s">
        <v>345</v>
      </c>
      <c r="C116" s="493">
        <v>0</v>
      </c>
      <c r="D116" s="493">
        <v>0</v>
      </c>
      <c r="E116" s="493">
        <v>1</v>
      </c>
      <c r="F116" s="493">
        <v>1</v>
      </c>
      <c r="G116" s="543"/>
    </row>
    <row r="117" spans="1:7">
      <c r="A117" s="995" t="s">
        <v>348</v>
      </c>
      <c r="B117" s="982"/>
      <c r="C117" s="581">
        <f>SUM(C112:C116)</f>
        <v>324</v>
      </c>
      <c r="D117" s="581">
        <f t="shared" ref="D117:F117" si="9">SUM(D112:D116)</f>
        <v>434</v>
      </c>
      <c r="E117" s="581">
        <f t="shared" si="9"/>
        <v>79</v>
      </c>
      <c r="F117" s="581">
        <f t="shared" si="9"/>
        <v>837</v>
      </c>
      <c r="G117" s="543"/>
    </row>
    <row r="118" spans="1:7">
      <c r="A118" s="995" t="s">
        <v>67</v>
      </c>
      <c r="B118" s="982"/>
      <c r="C118" s="581">
        <v>484</v>
      </c>
      <c r="D118" s="581">
        <v>601</v>
      </c>
      <c r="E118" s="581">
        <v>101</v>
      </c>
      <c r="F118" s="494">
        <v>1186</v>
      </c>
      <c r="G118" s="543"/>
    </row>
    <row r="119" spans="1:7">
      <c r="A119" s="217"/>
      <c r="B119" s="217"/>
      <c r="C119" s="217"/>
      <c r="D119" s="217"/>
      <c r="E119" s="217"/>
      <c r="F119" s="217"/>
      <c r="G119" s="543"/>
    </row>
    <row r="120" spans="1:7">
      <c r="A120" s="601" t="s">
        <v>440</v>
      </c>
      <c r="B120" s="217"/>
      <c r="C120" s="217"/>
      <c r="D120" s="217"/>
      <c r="E120" s="217"/>
      <c r="F120" s="217"/>
      <c r="G120" s="543"/>
    </row>
    <row r="121" spans="1:7" ht="26.4">
      <c r="A121" s="979" t="s">
        <v>54</v>
      </c>
      <c r="B121" s="980"/>
      <c r="C121" s="154" t="s">
        <v>341</v>
      </c>
      <c r="D121" s="154" t="s">
        <v>342</v>
      </c>
      <c r="E121" s="154" t="s">
        <v>343</v>
      </c>
      <c r="F121" s="64" t="s">
        <v>9</v>
      </c>
      <c r="G121" s="543"/>
    </row>
    <row r="122" spans="1:7">
      <c r="A122" s="996" t="s">
        <v>14</v>
      </c>
      <c r="B122" s="203" t="s">
        <v>344</v>
      </c>
      <c r="C122" s="203">
        <v>1</v>
      </c>
      <c r="D122" s="203">
        <v>0</v>
      </c>
      <c r="E122" s="203">
        <v>0</v>
      </c>
      <c r="F122" s="203">
        <f>SUM(C122:E122)</f>
        <v>1</v>
      </c>
      <c r="G122" s="543"/>
    </row>
    <row r="123" spans="1:7">
      <c r="A123" s="997"/>
      <c r="B123" s="203" t="s">
        <v>233</v>
      </c>
      <c r="C123" s="203">
        <v>0</v>
      </c>
      <c r="D123" s="203">
        <v>1</v>
      </c>
      <c r="E123" s="203">
        <v>0</v>
      </c>
      <c r="F123" s="203">
        <f t="shared" ref="F123:F126" si="10">SUM(C123:E123)</f>
        <v>1</v>
      </c>
      <c r="G123" s="543"/>
    </row>
    <row r="124" spans="1:7">
      <c r="A124" s="997"/>
      <c r="B124" s="203" t="s">
        <v>11</v>
      </c>
      <c r="C124" s="203">
        <v>51</v>
      </c>
      <c r="D124" s="203">
        <v>74</v>
      </c>
      <c r="E124" s="203">
        <v>11</v>
      </c>
      <c r="F124" s="203">
        <f t="shared" si="10"/>
        <v>136</v>
      </c>
      <c r="G124" s="543"/>
    </row>
    <row r="125" spans="1:7">
      <c r="A125" s="997"/>
      <c r="B125" s="203" t="s">
        <v>13</v>
      </c>
      <c r="C125" s="203">
        <v>3</v>
      </c>
      <c r="D125" s="203">
        <v>7</v>
      </c>
      <c r="E125" s="203">
        <v>8</v>
      </c>
      <c r="F125" s="203">
        <f t="shared" si="10"/>
        <v>18</v>
      </c>
      <c r="G125" s="543"/>
    </row>
    <row r="126" spans="1:7">
      <c r="A126" s="998"/>
      <c r="B126" s="203" t="s">
        <v>12</v>
      </c>
      <c r="C126" s="203">
        <v>20</v>
      </c>
      <c r="D126" s="203">
        <v>42</v>
      </c>
      <c r="E126" s="203">
        <v>1</v>
      </c>
      <c r="F126" s="203">
        <f t="shared" si="10"/>
        <v>63</v>
      </c>
      <c r="G126" s="543"/>
    </row>
    <row r="127" spans="1:7">
      <c r="A127" s="971" t="s">
        <v>347</v>
      </c>
      <c r="B127" s="972"/>
      <c r="C127" s="574">
        <f>SUM(C122:C126)</f>
        <v>75</v>
      </c>
      <c r="D127" s="574">
        <f t="shared" ref="D127:F127" si="11">SUM(D122:D126)</f>
        <v>124</v>
      </c>
      <c r="E127" s="574">
        <f t="shared" si="11"/>
        <v>20</v>
      </c>
      <c r="F127" s="574">
        <f t="shared" si="11"/>
        <v>219</v>
      </c>
      <c r="G127" s="543"/>
    </row>
    <row r="128" spans="1:7">
      <c r="A128" s="996" t="s">
        <v>15</v>
      </c>
      <c r="B128" s="203" t="s">
        <v>11</v>
      </c>
      <c r="C128" s="203">
        <v>131</v>
      </c>
      <c r="D128" s="203">
        <v>208</v>
      </c>
      <c r="E128" s="203">
        <v>44</v>
      </c>
      <c r="F128" s="203">
        <f>SUM(C128:E128)</f>
        <v>383</v>
      </c>
      <c r="G128" s="543"/>
    </row>
    <row r="129" spans="1:10">
      <c r="A129" s="997"/>
      <c r="B129" s="203" t="s">
        <v>358</v>
      </c>
      <c r="C129" s="203">
        <v>1</v>
      </c>
      <c r="D129" s="203">
        <v>0</v>
      </c>
      <c r="E129" s="203">
        <v>0</v>
      </c>
      <c r="F129" s="203">
        <f t="shared" ref="F129:F131" si="12">SUM(C129:E129)</f>
        <v>1</v>
      </c>
      <c r="G129" s="543"/>
    </row>
    <row r="130" spans="1:10">
      <c r="A130" s="997"/>
      <c r="B130" s="203" t="s">
        <v>13</v>
      </c>
      <c r="C130" s="203">
        <v>12</v>
      </c>
      <c r="D130" s="203">
        <v>34</v>
      </c>
      <c r="E130" s="203">
        <v>7</v>
      </c>
      <c r="F130" s="203">
        <f t="shared" si="12"/>
        <v>53</v>
      </c>
      <c r="G130" s="543"/>
    </row>
    <row r="131" spans="1:10">
      <c r="A131" s="998"/>
      <c r="B131" s="203" t="s">
        <v>12</v>
      </c>
      <c r="C131" s="203">
        <v>17</v>
      </c>
      <c r="D131" s="203">
        <v>94</v>
      </c>
      <c r="E131" s="203">
        <v>29</v>
      </c>
      <c r="F131" s="203">
        <f t="shared" si="12"/>
        <v>140</v>
      </c>
      <c r="G131" s="543"/>
    </row>
    <row r="132" spans="1:10">
      <c r="A132" s="971" t="s">
        <v>348</v>
      </c>
      <c r="B132" s="972"/>
      <c r="C132" s="574">
        <f>SUM(C128:C131)</f>
        <v>161</v>
      </c>
      <c r="D132" s="574">
        <f t="shared" ref="D132:F132" si="13">SUM(D128:D131)</f>
        <v>336</v>
      </c>
      <c r="E132" s="574">
        <f t="shared" si="13"/>
        <v>80</v>
      </c>
      <c r="F132" s="574">
        <f t="shared" si="13"/>
        <v>577</v>
      </c>
      <c r="G132" s="543"/>
    </row>
    <row r="133" spans="1:10">
      <c r="A133" s="971" t="s">
        <v>67</v>
      </c>
      <c r="B133" s="972"/>
      <c r="C133" s="574">
        <f>SUM(C127,C132)</f>
        <v>236</v>
      </c>
      <c r="D133" s="574">
        <f t="shared" ref="D133:F133" si="14">SUM(D127,D132)</f>
        <v>460</v>
      </c>
      <c r="E133" s="574">
        <f t="shared" si="14"/>
        <v>100</v>
      </c>
      <c r="F133" s="574">
        <f t="shared" si="14"/>
        <v>796</v>
      </c>
      <c r="G133" s="543"/>
    </row>
    <row r="134" spans="1:10">
      <c r="A134" s="582"/>
      <c r="B134" s="582"/>
      <c r="C134" s="217"/>
      <c r="D134" s="217"/>
      <c r="E134" s="217"/>
      <c r="F134" s="217"/>
    </row>
    <row r="135" spans="1:10" ht="16.2">
      <c r="A135" s="290" t="s">
        <v>955</v>
      </c>
      <c r="B135" s="237"/>
      <c r="C135" s="237"/>
      <c r="D135" s="237"/>
      <c r="E135" s="217"/>
      <c r="F135" s="217"/>
    </row>
    <row r="136" spans="1:10">
      <c r="A136" s="583"/>
      <c r="B136" s="546">
        <v>2021</v>
      </c>
      <c r="C136" s="545">
        <v>2020</v>
      </c>
      <c r="D136" s="545">
        <v>2019</v>
      </c>
      <c r="E136" s="545">
        <v>2018</v>
      </c>
      <c r="F136" s="545">
        <v>2017</v>
      </c>
      <c r="G136" s="62">
        <v>2016</v>
      </c>
      <c r="H136" s="64">
        <v>2015</v>
      </c>
    </row>
    <row r="137" spans="1:10">
      <c r="A137" s="203" t="s">
        <v>441</v>
      </c>
      <c r="B137" s="584">
        <v>0.06</v>
      </c>
      <c r="C137" s="585">
        <v>5.0999999999999997E-2</v>
      </c>
      <c r="D137" s="585">
        <v>6.5000000000000002E-2</v>
      </c>
      <c r="E137" s="586">
        <v>0.06</v>
      </c>
      <c r="F137" s="586">
        <v>0.06</v>
      </c>
      <c r="G137" s="351">
        <v>0.06</v>
      </c>
      <c r="H137" s="352">
        <v>0.06</v>
      </c>
    </row>
    <row r="138" spans="1:10">
      <c r="A138" s="203" t="s">
        <v>442</v>
      </c>
      <c r="B138" s="584">
        <v>0.08</v>
      </c>
      <c r="C138" s="587">
        <v>0.1</v>
      </c>
      <c r="D138" s="587">
        <v>0.1</v>
      </c>
      <c r="E138" s="587">
        <v>0.08</v>
      </c>
      <c r="F138" s="587">
        <v>0.09</v>
      </c>
      <c r="G138" s="353">
        <v>7.0000000000000007E-2</v>
      </c>
      <c r="H138" s="353">
        <v>0.1</v>
      </c>
    </row>
    <row r="139" spans="1:10">
      <c r="A139" s="577" t="s">
        <v>258</v>
      </c>
      <c r="B139" s="588"/>
      <c r="C139" s="588"/>
      <c r="D139" s="588"/>
      <c r="E139" s="589"/>
      <c r="F139" s="589"/>
      <c r="G139" s="354"/>
      <c r="H139" s="354"/>
    </row>
    <row r="141" spans="1:10" ht="15.6">
      <c r="A141" s="999" t="s">
        <v>956</v>
      </c>
      <c r="B141" s="999"/>
      <c r="C141" s="999"/>
      <c r="D141" s="999"/>
      <c r="E141" s="999"/>
      <c r="F141" s="999"/>
      <c r="G141" s="999"/>
      <c r="H141" s="999"/>
    </row>
    <row r="142" spans="1:10" ht="15.6">
      <c r="A142" s="1000"/>
      <c r="B142" s="1002">
        <v>2021</v>
      </c>
      <c r="C142" s="1003"/>
      <c r="D142" s="1002">
        <v>2020</v>
      </c>
      <c r="E142" s="1003"/>
      <c r="F142" s="1002">
        <v>2019</v>
      </c>
      <c r="G142" s="1003"/>
      <c r="H142" s="58" t="s">
        <v>957</v>
      </c>
      <c r="I142" s="58">
        <v>2017</v>
      </c>
      <c r="J142" s="58">
        <v>2016</v>
      </c>
    </row>
    <row r="143" spans="1:10">
      <c r="A143" s="1001"/>
      <c r="B143" s="590" t="s">
        <v>14</v>
      </c>
      <c r="C143" s="590" t="s">
        <v>15</v>
      </c>
      <c r="D143" s="590" t="s">
        <v>14</v>
      </c>
      <c r="E143" s="58" t="s">
        <v>15</v>
      </c>
      <c r="F143" s="58" t="s">
        <v>14</v>
      </c>
      <c r="G143" s="58" t="s">
        <v>15</v>
      </c>
      <c r="H143" s="58"/>
      <c r="I143" s="58"/>
      <c r="J143" s="58"/>
    </row>
    <row r="144" spans="1:10" ht="26.4">
      <c r="A144" s="15" t="s">
        <v>68</v>
      </c>
      <c r="B144" s="33">
        <v>66</v>
      </c>
      <c r="C144" s="33">
        <v>141</v>
      </c>
      <c r="D144" s="33">
        <v>80</v>
      </c>
      <c r="E144" s="371">
        <v>177</v>
      </c>
      <c r="F144" s="371">
        <v>69</v>
      </c>
      <c r="G144" s="371">
        <v>86</v>
      </c>
      <c r="H144" s="7">
        <v>134</v>
      </c>
      <c r="I144" s="7">
        <v>123</v>
      </c>
      <c r="J144" s="7">
        <v>122</v>
      </c>
    </row>
    <row r="145" spans="1:11" ht="42">
      <c r="A145" s="15" t="s">
        <v>513</v>
      </c>
      <c r="B145" s="33">
        <v>42</v>
      </c>
      <c r="C145" s="33">
        <v>116</v>
      </c>
      <c r="D145" s="33">
        <v>65</v>
      </c>
      <c r="E145" s="371">
        <v>162</v>
      </c>
      <c r="F145" s="371">
        <v>46</v>
      </c>
      <c r="G145" s="371">
        <v>92</v>
      </c>
      <c r="H145" s="7">
        <v>124</v>
      </c>
      <c r="I145" s="7">
        <v>111</v>
      </c>
      <c r="J145" s="7">
        <v>96</v>
      </c>
    </row>
    <row r="146" spans="1:11" ht="66">
      <c r="A146" s="15" t="s">
        <v>443</v>
      </c>
      <c r="B146" s="33">
        <v>80</v>
      </c>
      <c r="C146" s="33">
        <v>156</v>
      </c>
      <c r="D146" s="33">
        <v>37</v>
      </c>
      <c r="E146" s="371">
        <v>81</v>
      </c>
      <c r="F146" s="371">
        <v>49</v>
      </c>
      <c r="G146" s="371">
        <v>61</v>
      </c>
      <c r="H146" s="7" t="s">
        <v>444</v>
      </c>
      <c r="I146" s="7" t="s">
        <v>444</v>
      </c>
      <c r="J146" s="7" t="s">
        <v>444</v>
      </c>
    </row>
    <row r="147" spans="1:11" ht="42">
      <c r="A147" s="15" t="s">
        <v>514</v>
      </c>
      <c r="B147" s="591">
        <v>0.63600000000000001</v>
      </c>
      <c r="C147" s="591">
        <v>0.82299999999999995</v>
      </c>
      <c r="D147" s="169">
        <v>0.81</v>
      </c>
      <c r="E147" s="98">
        <v>0.92</v>
      </c>
      <c r="F147" s="98">
        <v>0.67</v>
      </c>
      <c r="G147" s="98">
        <v>1.07</v>
      </c>
      <c r="H147" s="112">
        <v>0.93</v>
      </c>
      <c r="I147" s="112">
        <v>0.9</v>
      </c>
      <c r="J147" s="112">
        <v>0.79</v>
      </c>
    </row>
    <row r="148" spans="1:11" ht="28.8">
      <c r="A148" s="15" t="s">
        <v>515</v>
      </c>
      <c r="B148" s="169">
        <v>0.93</v>
      </c>
      <c r="C148" s="169">
        <v>0.91</v>
      </c>
      <c r="D148" s="169">
        <v>0.84</v>
      </c>
      <c r="E148" s="98">
        <v>0.89</v>
      </c>
      <c r="F148" s="98">
        <v>0.94</v>
      </c>
      <c r="G148" s="98">
        <v>0.87</v>
      </c>
      <c r="H148" s="112">
        <v>0.88</v>
      </c>
      <c r="I148" s="112">
        <v>0.92</v>
      </c>
      <c r="J148" s="7" t="s">
        <v>445</v>
      </c>
    </row>
    <row r="149" spans="1:11" ht="10.199999999999999" customHeight="1">
      <c r="A149" s="592" t="s">
        <v>516</v>
      </c>
      <c r="B149" s="593"/>
      <c r="C149" s="593"/>
      <c r="D149" s="593"/>
      <c r="E149" s="592"/>
      <c r="F149" s="592"/>
      <c r="G149" s="592"/>
      <c r="H149" s="592"/>
      <c r="I149" s="592"/>
      <c r="J149" s="592"/>
    </row>
    <row r="150" spans="1:11" ht="10.199999999999999" customHeight="1">
      <c r="A150" s="454" t="s">
        <v>446</v>
      </c>
      <c r="B150" s="519"/>
      <c r="C150" s="519"/>
      <c r="D150" s="519"/>
      <c r="E150" s="454"/>
      <c r="F150" s="454"/>
      <c r="G150" s="454"/>
      <c r="H150" s="454"/>
      <c r="I150" s="454"/>
      <c r="J150" s="454"/>
    </row>
    <row r="151" spans="1:11" ht="10.199999999999999" customHeight="1">
      <c r="A151" s="458" t="s">
        <v>447</v>
      </c>
      <c r="B151" s="457"/>
      <c r="C151" s="457"/>
      <c r="D151" s="457"/>
      <c r="E151" s="457"/>
      <c r="F151" s="457"/>
      <c r="G151" s="457"/>
      <c r="H151" s="457"/>
      <c r="I151" s="457"/>
      <c r="J151" s="457"/>
    </row>
    <row r="152" spans="1:11" ht="10.199999999999999" customHeight="1">
      <c r="A152" s="458" t="s">
        <v>958</v>
      </c>
      <c r="B152" s="594"/>
      <c r="C152" s="594"/>
      <c r="D152" s="594"/>
      <c r="E152" s="594"/>
      <c r="F152" s="594"/>
      <c r="G152" s="594"/>
      <c r="H152" s="594"/>
      <c r="I152" s="594"/>
      <c r="J152" s="594"/>
    </row>
    <row r="153" spans="1:11">
      <c r="A153" s="595"/>
    </row>
    <row r="154" spans="1:11">
      <c r="A154" s="1004" t="s">
        <v>959</v>
      </c>
      <c r="B154" s="1004"/>
      <c r="C154" s="1004"/>
      <c r="D154" s="1004"/>
      <c r="E154" s="1004"/>
      <c r="F154" s="1004"/>
    </row>
    <row r="155" spans="1:11">
      <c r="A155" s="596"/>
      <c r="B155" s="596">
        <v>2021</v>
      </c>
      <c r="C155" s="596">
        <v>2020</v>
      </c>
      <c r="D155" s="596">
        <v>2019</v>
      </c>
      <c r="E155" s="596">
        <v>2018</v>
      </c>
      <c r="F155" s="596">
        <v>2017</v>
      </c>
      <c r="G155" s="596">
        <v>2016</v>
      </c>
      <c r="H155" s="596">
        <v>2015</v>
      </c>
    </row>
    <row r="156" spans="1:11" ht="26.4">
      <c r="A156" s="163" t="s">
        <v>173</v>
      </c>
      <c r="B156" s="166">
        <v>36</v>
      </c>
      <c r="C156" s="597">
        <v>34</v>
      </c>
      <c r="D156" s="597">
        <v>48</v>
      </c>
      <c r="E156" s="597">
        <v>43</v>
      </c>
      <c r="F156" s="597">
        <v>38</v>
      </c>
      <c r="G156" s="166">
        <v>32</v>
      </c>
      <c r="H156" s="355">
        <v>9</v>
      </c>
    </row>
    <row r="157" spans="1:11">
      <c r="A157" s="577"/>
      <c r="B157" s="588"/>
      <c r="C157" s="588"/>
      <c r="D157" s="588"/>
      <c r="E157" s="357"/>
      <c r="F157" s="357"/>
      <c r="G157" s="217"/>
    </row>
    <row r="158" spans="1:11">
      <c r="A158" s="601" t="s">
        <v>1001</v>
      </c>
      <c r="B158" s="568"/>
      <c r="C158" s="568"/>
      <c r="D158" s="568"/>
      <c r="E158" s="217"/>
      <c r="F158" s="217"/>
      <c r="G158" s="217"/>
    </row>
    <row r="159" spans="1:11">
      <c r="A159" s="964" t="s">
        <v>146</v>
      </c>
      <c r="B159" s="1005">
        <v>2021</v>
      </c>
      <c r="C159" s="1006"/>
      <c r="D159" s="1007">
        <v>2020</v>
      </c>
      <c r="E159" s="1006"/>
      <c r="F159" s="1005">
        <v>2019</v>
      </c>
      <c r="G159" s="1006"/>
      <c r="H159" s="962">
        <v>2018</v>
      </c>
      <c r="I159" s="963"/>
      <c r="J159" s="962">
        <v>2017</v>
      </c>
      <c r="K159" s="963"/>
    </row>
    <row r="160" spans="1:11">
      <c r="A160" s="965"/>
      <c r="B160" s="598" t="s">
        <v>15</v>
      </c>
      <c r="C160" s="598" t="s">
        <v>14</v>
      </c>
      <c r="D160" s="599" t="s">
        <v>15</v>
      </c>
      <c r="E160" s="599" t="s">
        <v>14</v>
      </c>
      <c r="F160" s="599" t="s">
        <v>15</v>
      </c>
      <c r="G160" s="599" t="s">
        <v>14</v>
      </c>
      <c r="H160" s="471" t="s">
        <v>15</v>
      </c>
      <c r="I160" s="471" t="s">
        <v>14</v>
      </c>
      <c r="J160" s="470" t="s">
        <v>15</v>
      </c>
      <c r="K160" s="470" t="s">
        <v>14</v>
      </c>
    </row>
    <row r="161" spans="1:11">
      <c r="A161" s="263" t="s">
        <v>267</v>
      </c>
      <c r="B161" s="319">
        <v>52</v>
      </c>
      <c r="C161" s="319">
        <v>56</v>
      </c>
      <c r="D161" s="163">
        <v>68</v>
      </c>
      <c r="E161" s="163">
        <v>58</v>
      </c>
      <c r="F161" s="163">
        <v>128</v>
      </c>
      <c r="G161" s="163">
        <v>115</v>
      </c>
      <c r="H161" s="370">
        <v>56</v>
      </c>
      <c r="I161" s="370">
        <v>77</v>
      </c>
      <c r="J161" s="356">
        <v>98</v>
      </c>
      <c r="K161" s="370">
        <v>104</v>
      </c>
    </row>
    <row r="162" spans="1:11" ht="27" customHeight="1">
      <c r="A162" s="263" t="s">
        <v>268</v>
      </c>
      <c r="B162" s="319">
        <v>18</v>
      </c>
      <c r="C162" s="319">
        <v>19</v>
      </c>
      <c r="D162" s="163">
        <v>24</v>
      </c>
      <c r="E162" s="163">
        <v>17</v>
      </c>
      <c r="F162" s="163">
        <v>32</v>
      </c>
      <c r="G162" s="163">
        <v>51</v>
      </c>
      <c r="H162" s="370">
        <v>30</v>
      </c>
      <c r="I162" s="370">
        <v>32</v>
      </c>
      <c r="J162" s="356">
        <v>16</v>
      </c>
      <c r="K162" s="370">
        <v>19</v>
      </c>
    </row>
    <row r="163" spans="1:11">
      <c r="A163" s="267" t="s">
        <v>9</v>
      </c>
      <c r="B163" s="267">
        <v>70</v>
      </c>
      <c r="C163" s="267">
        <v>75</v>
      </c>
      <c r="D163" s="600">
        <f>SUM(D161:D162)</f>
        <v>92</v>
      </c>
      <c r="E163" s="600">
        <f>SUM(E161:E162)</f>
        <v>75</v>
      </c>
      <c r="F163" s="600">
        <f>SUM(F161:F162)</f>
        <v>160</v>
      </c>
      <c r="G163" s="600">
        <f>SUM(G161:G162)</f>
        <v>166</v>
      </c>
      <c r="H163" s="13">
        <v>51</v>
      </c>
      <c r="I163" s="13">
        <v>56</v>
      </c>
      <c r="J163" s="128">
        <v>67</v>
      </c>
      <c r="K163" s="13">
        <v>49</v>
      </c>
    </row>
    <row r="164" spans="1:11" ht="15.6" customHeight="1">
      <c r="A164" s="460"/>
      <c r="B164" s="460"/>
      <c r="C164" s="460"/>
      <c r="D164" s="460"/>
      <c r="E164" s="460"/>
      <c r="F164" s="460"/>
      <c r="G164" s="460"/>
      <c r="H164" s="459"/>
      <c r="I164" s="459"/>
      <c r="J164" s="459"/>
      <c r="K164" s="459"/>
    </row>
    <row r="165" spans="1:11" ht="10.199999999999999" customHeight="1">
      <c r="A165" s="1008" t="s">
        <v>960</v>
      </c>
      <c r="B165" s="1008"/>
      <c r="C165" s="1008"/>
      <c r="D165" s="1008"/>
      <c r="E165" s="1008"/>
      <c r="F165" s="1008"/>
      <c r="G165" s="1008"/>
      <c r="H165" s="602"/>
      <c r="I165" s="602"/>
      <c r="J165" s="459"/>
      <c r="K165" s="459"/>
    </row>
    <row r="166" spans="1:11" ht="15" customHeight="1">
      <c r="A166" s="1009" t="s">
        <v>174</v>
      </c>
      <c r="B166" s="1009"/>
      <c r="C166" s="1009"/>
      <c r="D166" s="1009"/>
      <c r="E166" s="1009"/>
      <c r="F166" s="1009" t="s">
        <v>961</v>
      </c>
      <c r="G166" s="1009"/>
      <c r="H166" s="1009"/>
      <c r="I166" s="1009"/>
      <c r="J166" s="459"/>
      <c r="K166" s="459"/>
    </row>
    <row r="167" spans="1:11" ht="28.95" customHeight="1">
      <c r="A167" s="1010" t="s">
        <v>491</v>
      </c>
      <c r="B167" s="1011" t="s">
        <v>65</v>
      </c>
      <c r="C167" s="1011"/>
      <c r="D167" s="1011"/>
      <c r="E167" s="1009" t="s">
        <v>518</v>
      </c>
      <c r="F167" s="1009" t="s">
        <v>65</v>
      </c>
      <c r="G167" s="1009"/>
      <c r="H167" s="1009"/>
      <c r="I167" s="1009" t="s">
        <v>518</v>
      </c>
      <c r="J167" s="459"/>
      <c r="K167" s="459"/>
    </row>
    <row r="168" spans="1:11" ht="10.199999999999999" customHeight="1">
      <c r="A168" s="1010"/>
      <c r="B168" s="603" t="s">
        <v>538</v>
      </c>
      <c r="C168" s="603" t="s">
        <v>539</v>
      </c>
      <c r="D168" s="603" t="s">
        <v>492</v>
      </c>
      <c r="E168" s="1009"/>
      <c r="F168" s="603" t="s">
        <v>538</v>
      </c>
      <c r="G168" s="603" t="s">
        <v>539</v>
      </c>
      <c r="H168" s="603" t="s">
        <v>492</v>
      </c>
      <c r="I168" s="1009"/>
      <c r="J168" s="459"/>
      <c r="K168" s="459"/>
    </row>
    <row r="169" spans="1:11" ht="10.199999999999999" customHeight="1">
      <c r="A169" s="604" t="s">
        <v>15</v>
      </c>
      <c r="B169" s="371">
        <v>0</v>
      </c>
      <c r="C169" s="371">
        <v>0</v>
      </c>
      <c r="D169" s="371">
        <v>9</v>
      </c>
      <c r="E169" s="98">
        <v>0.75</v>
      </c>
      <c r="F169" s="371">
        <v>0</v>
      </c>
      <c r="G169" s="371">
        <v>0</v>
      </c>
      <c r="H169" s="371">
        <v>7</v>
      </c>
      <c r="I169" s="98">
        <v>0.7</v>
      </c>
      <c r="J169" s="459"/>
      <c r="K169" s="459"/>
    </row>
    <row r="170" spans="1:11" ht="10.199999999999999" customHeight="1">
      <c r="A170" s="604" t="s">
        <v>14</v>
      </c>
      <c r="B170" s="371">
        <v>0</v>
      </c>
      <c r="C170" s="371">
        <v>0</v>
      </c>
      <c r="D170" s="371">
        <v>3</v>
      </c>
      <c r="E170" s="98">
        <v>0.25</v>
      </c>
      <c r="F170" s="371">
        <v>0</v>
      </c>
      <c r="G170" s="371">
        <v>0</v>
      </c>
      <c r="H170" s="371">
        <v>3</v>
      </c>
      <c r="I170" s="98">
        <v>0.3</v>
      </c>
      <c r="J170" s="459"/>
      <c r="K170" s="459"/>
    </row>
    <row r="171" spans="1:11" ht="10.199999999999999" customHeight="1">
      <c r="A171" s="605" t="s">
        <v>9</v>
      </c>
      <c r="B171" s="14">
        <v>0</v>
      </c>
      <c r="C171" s="14">
        <v>0</v>
      </c>
      <c r="D171" s="14">
        <v>12</v>
      </c>
      <c r="E171" s="88">
        <v>1</v>
      </c>
      <c r="F171" s="14">
        <v>0</v>
      </c>
      <c r="G171" s="14">
        <v>0</v>
      </c>
      <c r="H171" s="14">
        <v>10</v>
      </c>
      <c r="I171" s="88">
        <v>1</v>
      </c>
      <c r="J171" s="459"/>
      <c r="K171" s="459"/>
    </row>
    <row r="172" spans="1:11" ht="10.199999999999999" customHeight="1">
      <c r="A172" s="606"/>
      <c r="B172" s="607"/>
      <c r="C172" s="607"/>
      <c r="D172" s="607"/>
      <c r="E172" s="602"/>
      <c r="F172" s="602"/>
      <c r="G172" s="602"/>
      <c r="H172" s="602"/>
      <c r="I172" s="602"/>
      <c r="J172" s="459"/>
      <c r="K172" s="459"/>
    </row>
    <row r="173" spans="1:11" ht="10.199999999999999" customHeight="1">
      <c r="A173" s="608"/>
      <c r="B173" s="603" t="s">
        <v>174</v>
      </c>
      <c r="C173" s="603" t="s">
        <v>961</v>
      </c>
      <c r="D173" s="609"/>
      <c r="E173" s="602"/>
      <c r="F173" s="602"/>
      <c r="G173" s="602"/>
      <c r="H173" s="602"/>
      <c r="I173" s="602"/>
      <c r="J173" s="459"/>
      <c r="K173" s="459"/>
    </row>
    <row r="174" spans="1:11" ht="16.2" customHeight="1">
      <c r="A174" s="610" t="s">
        <v>521</v>
      </c>
      <c r="B174" s="371">
        <v>4</v>
      </c>
      <c r="C174" s="371">
        <v>4</v>
      </c>
      <c r="D174" s="609"/>
      <c r="E174" s="602"/>
      <c r="F174" s="602"/>
      <c r="G174" s="602"/>
      <c r="H174" s="602"/>
      <c r="I174" s="602"/>
      <c r="J174" s="459"/>
      <c r="K174" s="459"/>
    </row>
    <row r="175" spans="1:11" ht="15.6" customHeight="1">
      <c r="A175" s="170" t="s">
        <v>9</v>
      </c>
      <c r="B175" s="14">
        <v>12</v>
      </c>
      <c r="C175" s="14">
        <v>10</v>
      </c>
      <c r="D175" s="459"/>
      <c r="E175" s="459"/>
      <c r="F175" s="459"/>
      <c r="G175" s="459"/>
      <c r="H175" s="459"/>
      <c r="I175" s="459"/>
      <c r="J175" s="459"/>
      <c r="K175" s="459"/>
    </row>
    <row r="176" spans="1:11" ht="36.6" customHeight="1">
      <c r="A176" s="1016" t="s">
        <v>520</v>
      </c>
      <c r="B176" s="1016"/>
      <c r="C176" s="1016"/>
      <c r="D176" s="1016"/>
      <c r="E176" s="1016"/>
      <c r="F176" s="1016"/>
      <c r="G176" s="1016"/>
      <c r="H176" s="1016"/>
      <c r="I176" s="1016"/>
      <c r="J176" s="459"/>
      <c r="K176" s="459"/>
    </row>
    <row r="177" spans="1:13" ht="24" customHeight="1">
      <c r="A177" s="1017" t="s">
        <v>522</v>
      </c>
      <c r="B177" s="1017"/>
      <c r="C177" s="1017"/>
      <c r="D177" s="1017"/>
      <c r="E177" s="1017"/>
      <c r="F177" s="1017"/>
      <c r="G177" s="1017"/>
      <c r="H177" s="1017"/>
      <c r="I177" s="1017"/>
      <c r="J177" s="459"/>
      <c r="K177" s="459"/>
    </row>
    <row r="178" spans="1:13" ht="13.2" customHeight="1">
      <c r="A178" s="459"/>
      <c r="B178" s="612"/>
      <c r="C178" s="612"/>
      <c r="D178" s="612"/>
      <c r="E178" s="459"/>
      <c r="F178" s="459"/>
      <c r="G178" s="459"/>
      <c r="H178" s="459"/>
      <c r="I178" s="459"/>
      <c r="J178" s="459"/>
    </row>
    <row r="179" spans="1:13" s="366" customFormat="1" ht="13.2" customHeight="1">
      <c r="A179" s="1012" t="s">
        <v>517</v>
      </c>
      <c r="B179" s="1012"/>
      <c r="C179" s="1012"/>
      <c r="D179" s="1012"/>
      <c r="E179" s="1012"/>
      <c r="F179" s="1012"/>
      <c r="G179" s="1012"/>
      <c r="H179" s="1012"/>
      <c r="I179" s="1012"/>
      <c r="J179" s="1012"/>
      <c r="K179" s="369"/>
      <c r="L179" s="369"/>
      <c r="M179" s="369"/>
    </row>
    <row r="180" spans="1:13">
      <c r="A180" s="919">
        <v>2020</v>
      </c>
      <c r="B180" s="920"/>
      <c r="C180" s="920"/>
      <c r="D180" s="920"/>
      <c r="E180" s="920"/>
      <c r="F180" s="920"/>
      <c r="G180" s="920"/>
      <c r="H180" s="920"/>
      <c r="I180" s="921"/>
    </row>
    <row r="181" spans="1:13" ht="14.55" customHeight="1">
      <c r="A181" s="919" t="s">
        <v>174</v>
      </c>
      <c r="B181" s="920"/>
      <c r="C181" s="920"/>
      <c r="D181" s="920"/>
      <c r="E181" s="921"/>
      <c r="F181" s="1013" t="s">
        <v>519</v>
      </c>
      <c r="G181" s="1014"/>
      <c r="H181" s="1015"/>
      <c r="I181" s="155"/>
    </row>
    <row r="182" spans="1:13" ht="14.7" customHeight="1">
      <c r="A182" s="1020" t="s">
        <v>491</v>
      </c>
      <c r="B182" s="919" t="s">
        <v>65</v>
      </c>
      <c r="C182" s="920"/>
      <c r="D182" s="921"/>
      <c r="E182" s="1021" t="s">
        <v>518</v>
      </c>
      <c r="F182" s="463" t="s">
        <v>65</v>
      </c>
      <c r="G182" s="464"/>
      <c r="H182" s="465"/>
      <c r="I182" s="1021" t="s">
        <v>518</v>
      </c>
    </row>
    <row r="183" spans="1:13" ht="28.95" customHeight="1">
      <c r="A183" s="1020"/>
      <c r="B183" s="462" t="s">
        <v>538</v>
      </c>
      <c r="C183" s="462" t="s">
        <v>539</v>
      </c>
      <c r="D183" s="462" t="s">
        <v>492</v>
      </c>
      <c r="E183" s="1021"/>
      <c r="F183" s="462" t="s">
        <v>538</v>
      </c>
      <c r="G183" s="462" t="s">
        <v>539</v>
      </c>
      <c r="H183" s="462" t="s">
        <v>492</v>
      </c>
      <c r="I183" s="1021"/>
    </row>
    <row r="184" spans="1:13">
      <c r="A184" s="375" t="s">
        <v>15</v>
      </c>
      <c r="B184" s="376">
        <v>0</v>
      </c>
      <c r="C184" s="400">
        <v>0</v>
      </c>
      <c r="D184" s="376">
        <v>9</v>
      </c>
      <c r="E184" s="381">
        <f>D184/D186</f>
        <v>0.75</v>
      </c>
      <c r="F184" s="376">
        <v>0</v>
      </c>
      <c r="G184" s="400">
        <v>0</v>
      </c>
      <c r="H184" s="376">
        <v>7</v>
      </c>
      <c r="I184" s="381">
        <f>H184/H186</f>
        <v>0.7</v>
      </c>
    </row>
    <row r="185" spans="1:13">
      <c r="A185" s="375" t="s">
        <v>14</v>
      </c>
      <c r="B185" s="376">
        <v>0</v>
      </c>
      <c r="C185" s="400">
        <v>0</v>
      </c>
      <c r="D185" s="376">
        <v>3</v>
      </c>
      <c r="E185" s="381">
        <f>D185/D186</f>
        <v>0.25</v>
      </c>
      <c r="F185" s="376">
        <v>0</v>
      </c>
      <c r="G185" s="400">
        <v>0</v>
      </c>
      <c r="H185" s="376">
        <v>3</v>
      </c>
      <c r="I185" s="381">
        <f>H185/H186</f>
        <v>0.3</v>
      </c>
    </row>
    <row r="186" spans="1:13">
      <c r="A186" s="377" t="s">
        <v>9</v>
      </c>
      <c r="B186" s="382">
        <v>0</v>
      </c>
      <c r="C186" s="401">
        <v>0</v>
      </c>
      <c r="D186" s="382">
        <v>12</v>
      </c>
      <c r="E186" s="383">
        <v>1</v>
      </c>
      <c r="F186" s="382">
        <v>0</v>
      </c>
      <c r="G186" s="401">
        <v>0</v>
      </c>
      <c r="H186" s="382">
        <v>10</v>
      </c>
      <c r="I186" s="383">
        <v>1</v>
      </c>
    </row>
    <row r="187" spans="1:13">
      <c r="A187" s="613"/>
      <c r="B187" s="611"/>
      <c r="C187" s="611"/>
      <c r="D187" s="611"/>
      <c r="E187" s="611"/>
      <c r="F187" s="611"/>
      <c r="G187" s="611"/>
    </row>
    <row r="188" spans="1:13" ht="28.8">
      <c r="A188" s="367"/>
      <c r="B188" s="462" t="s">
        <v>174</v>
      </c>
      <c r="C188" s="462" t="s">
        <v>519</v>
      </c>
      <c r="D188" s="614"/>
    </row>
    <row r="189" spans="1:13" ht="15.6">
      <c r="A189" s="375" t="s">
        <v>521</v>
      </c>
      <c r="B189" s="376">
        <v>4</v>
      </c>
      <c r="C189" s="7">
        <v>4</v>
      </c>
      <c r="D189" s="188"/>
    </row>
    <row r="190" spans="1:13">
      <c r="A190" s="377" t="s">
        <v>9</v>
      </c>
      <c r="B190" s="378">
        <v>12</v>
      </c>
      <c r="C190" s="378">
        <v>10</v>
      </c>
      <c r="D190" s="188"/>
    </row>
    <row r="191" spans="1:13" ht="35.549999999999997" customHeight="1">
      <c r="A191" s="1022" t="s">
        <v>520</v>
      </c>
      <c r="B191" s="1022"/>
      <c r="C191" s="1022"/>
      <c r="D191" s="1022"/>
      <c r="E191" s="1022"/>
      <c r="F191" s="1022"/>
      <c r="G191" s="1022"/>
      <c r="H191" s="1022"/>
      <c r="I191" s="1022"/>
      <c r="J191" s="1022"/>
    </row>
    <row r="192" spans="1:13" ht="14.7" customHeight="1">
      <c r="A192" s="1022" t="s">
        <v>522</v>
      </c>
      <c r="B192" s="1022"/>
      <c r="C192" s="1022"/>
      <c r="D192" s="1022"/>
      <c r="E192" s="1022"/>
      <c r="F192" s="1022"/>
      <c r="G192" s="1022"/>
      <c r="H192" s="1022"/>
      <c r="I192" s="1022"/>
      <c r="J192" s="1022"/>
    </row>
    <row r="193" spans="1:13" ht="17.7" customHeight="1">
      <c r="A193" s="613"/>
      <c r="B193" s="611"/>
      <c r="C193" s="611"/>
      <c r="D193" s="611"/>
      <c r="E193" s="611"/>
      <c r="F193" s="611"/>
      <c r="G193" s="611"/>
    </row>
    <row r="194" spans="1:13" ht="17.7" customHeight="1">
      <c r="A194" s="6" t="s">
        <v>962</v>
      </c>
      <c r="B194" s="615"/>
      <c r="C194" s="615"/>
      <c r="D194" s="615"/>
    </row>
    <row r="195" spans="1:13" ht="14.7" customHeight="1">
      <c r="A195" s="379" t="s">
        <v>27</v>
      </c>
      <c r="B195" s="616">
        <v>2021</v>
      </c>
      <c r="C195" s="91">
        <v>2020</v>
      </c>
      <c r="D195" s="91">
        <v>2019</v>
      </c>
      <c r="E195" s="91">
        <v>2018</v>
      </c>
      <c r="F195" s="91">
        <v>2017</v>
      </c>
      <c r="G195" s="91">
        <v>2016</v>
      </c>
      <c r="H195" s="91">
        <v>2015</v>
      </c>
    </row>
    <row r="196" spans="1:13">
      <c r="A196" s="236" t="s">
        <v>174</v>
      </c>
      <c r="B196" s="617">
        <v>0.25</v>
      </c>
      <c r="C196" s="98">
        <v>0.25</v>
      </c>
      <c r="D196" s="98">
        <v>0.31</v>
      </c>
      <c r="E196" s="98">
        <v>0.25</v>
      </c>
      <c r="F196" s="98">
        <v>0.21</v>
      </c>
      <c r="G196" s="98">
        <v>0.14000000000000001</v>
      </c>
      <c r="H196" s="98">
        <v>0.14000000000000001</v>
      </c>
    </row>
    <row r="197" spans="1:13" ht="14.7" customHeight="1">
      <c r="A197" s="236" t="s">
        <v>489</v>
      </c>
      <c r="B197" s="617">
        <v>0.28999999999999998</v>
      </c>
      <c r="C197" s="98">
        <v>0.2</v>
      </c>
      <c r="D197" s="98">
        <v>0.19</v>
      </c>
      <c r="E197" s="98">
        <v>0.2</v>
      </c>
      <c r="F197" s="98">
        <v>0.1</v>
      </c>
      <c r="G197" s="98">
        <v>0.11</v>
      </c>
      <c r="H197" s="98">
        <v>0.09</v>
      </c>
    </row>
    <row r="198" spans="1:13" ht="14.7" customHeight="1">
      <c r="A198" s="236" t="s">
        <v>21</v>
      </c>
      <c r="B198" s="617">
        <v>0.2</v>
      </c>
      <c r="C198" s="98">
        <v>0.19</v>
      </c>
      <c r="D198" s="98">
        <v>0.18</v>
      </c>
      <c r="E198" s="98">
        <v>0.18</v>
      </c>
      <c r="F198" s="98">
        <v>0.17</v>
      </c>
      <c r="G198" s="98">
        <v>0.16</v>
      </c>
      <c r="H198" s="98">
        <v>0.15</v>
      </c>
    </row>
    <row r="199" spans="1:13" ht="33.6" customHeight="1">
      <c r="A199" s="236" t="s">
        <v>175</v>
      </c>
      <c r="B199" s="617">
        <v>0.15</v>
      </c>
      <c r="C199" s="98">
        <v>0.13</v>
      </c>
      <c r="D199" s="98">
        <v>0.13</v>
      </c>
      <c r="E199" s="98">
        <v>0.12</v>
      </c>
      <c r="F199" s="98">
        <v>0.1</v>
      </c>
      <c r="G199" s="98">
        <v>0.09</v>
      </c>
      <c r="H199" s="98">
        <v>0.09</v>
      </c>
    </row>
    <row r="200" spans="1:13" ht="45" customHeight="1">
      <c r="A200" s="236" t="s">
        <v>176</v>
      </c>
      <c r="B200" s="617">
        <v>0.08</v>
      </c>
      <c r="C200" s="98">
        <v>7.0000000000000007E-2</v>
      </c>
      <c r="D200" s="98">
        <v>7.0000000000000007E-2</v>
      </c>
      <c r="E200" s="98">
        <v>7.0000000000000007E-2</v>
      </c>
      <c r="F200" s="98">
        <v>0.06</v>
      </c>
      <c r="G200" s="98">
        <v>0.05</v>
      </c>
      <c r="H200" s="98">
        <v>0.05</v>
      </c>
    </row>
    <row r="201" spans="1:13" ht="14.7" customHeight="1">
      <c r="A201" s="271" t="s">
        <v>490</v>
      </c>
      <c r="B201" s="618"/>
      <c r="C201" s="618"/>
      <c r="D201" s="618"/>
      <c r="E201" s="357"/>
      <c r="F201" s="357"/>
      <c r="G201" s="357"/>
      <c r="H201" s="357"/>
      <c r="I201" s="357"/>
      <c r="J201" s="357"/>
    </row>
    <row r="202" spans="1:13" ht="14.7" customHeight="1">
      <c r="A202" s="459"/>
      <c r="B202" s="612"/>
      <c r="C202" s="612"/>
      <c r="D202" s="612"/>
      <c r="E202" s="459"/>
      <c r="F202" s="459"/>
      <c r="G202" s="459"/>
      <c r="H202" s="459"/>
      <c r="I202" s="459"/>
      <c r="J202" s="459"/>
    </row>
    <row r="203" spans="1:13" ht="14.7" customHeight="1">
      <c r="A203" s="1023" t="s">
        <v>448</v>
      </c>
      <c r="B203" s="1023"/>
      <c r="C203" s="1023"/>
      <c r="D203" s="1023"/>
      <c r="E203" s="1023"/>
      <c r="F203" s="1023"/>
      <c r="G203" s="1023"/>
      <c r="H203" s="1023"/>
    </row>
    <row r="204" spans="1:13" ht="31.95" customHeight="1">
      <c r="A204" s="59"/>
      <c r="B204" s="1024">
        <v>2021</v>
      </c>
      <c r="C204" s="1025"/>
      <c r="D204" s="1018">
        <v>2020</v>
      </c>
      <c r="E204" s="1019"/>
      <c r="F204" s="1018">
        <v>2019</v>
      </c>
      <c r="G204" s="1019"/>
      <c r="H204" s="1018">
        <v>2018</v>
      </c>
      <c r="I204" s="1019"/>
      <c r="J204" s="466">
        <v>2017</v>
      </c>
      <c r="K204" s="467"/>
      <c r="L204" s="1018">
        <v>2016</v>
      </c>
      <c r="M204" s="1019"/>
    </row>
    <row r="205" spans="1:13" ht="21.45" customHeight="1">
      <c r="A205" s="13" t="s">
        <v>69</v>
      </c>
      <c r="B205" s="619" t="s">
        <v>14</v>
      </c>
      <c r="C205" s="619" t="s">
        <v>15</v>
      </c>
      <c r="D205" s="129" t="s">
        <v>14</v>
      </c>
      <c r="E205" s="129" t="s">
        <v>15</v>
      </c>
      <c r="F205" s="129" t="s">
        <v>14</v>
      </c>
      <c r="G205" s="129" t="s">
        <v>15</v>
      </c>
      <c r="H205" s="129" t="s">
        <v>14</v>
      </c>
      <c r="I205" s="129" t="s">
        <v>15</v>
      </c>
      <c r="J205" s="14" t="s">
        <v>14</v>
      </c>
      <c r="K205" s="14" t="s">
        <v>15</v>
      </c>
      <c r="L205" s="14" t="s">
        <v>14</v>
      </c>
      <c r="M205" s="14" t="s">
        <v>15</v>
      </c>
    </row>
    <row r="206" spans="1:13" ht="16.95" customHeight="1">
      <c r="A206" s="370" t="s">
        <v>11</v>
      </c>
      <c r="B206" s="33" t="s">
        <v>493</v>
      </c>
      <c r="C206" s="33" t="s">
        <v>493</v>
      </c>
      <c r="D206" s="376" t="s">
        <v>493</v>
      </c>
      <c r="E206" s="376" t="s">
        <v>493</v>
      </c>
      <c r="F206" s="376" t="s">
        <v>496</v>
      </c>
      <c r="G206" s="376" t="s">
        <v>496</v>
      </c>
      <c r="H206" s="376" t="s">
        <v>349</v>
      </c>
      <c r="I206" s="376" t="s">
        <v>349</v>
      </c>
      <c r="J206" s="358" t="s">
        <v>177</v>
      </c>
      <c r="K206" s="371" t="s">
        <v>177</v>
      </c>
      <c r="L206" s="371" t="s">
        <v>70</v>
      </c>
      <c r="M206" s="371" t="s">
        <v>70</v>
      </c>
    </row>
    <row r="207" spans="1:13">
      <c r="A207" s="370" t="s">
        <v>13</v>
      </c>
      <c r="B207" s="33" t="s">
        <v>494</v>
      </c>
      <c r="C207" s="33" t="s">
        <v>494</v>
      </c>
      <c r="D207" s="376" t="s">
        <v>494</v>
      </c>
      <c r="E207" s="376" t="s">
        <v>494</v>
      </c>
      <c r="F207" s="376" t="s">
        <v>494</v>
      </c>
      <c r="G207" s="376" t="s">
        <v>494</v>
      </c>
      <c r="H207" s="376" t="s">
        <v>178</v>
      </c>
      <c r="I207" s="376" t="s">
        <v>178</v>
      </c>
      <c r="J207" s="358" t="s">
        <v>178</v>
      </c>
      <c r="K207" s="371" t="s">
        <v>178</v>
      </c>
      <c r="L207" s="371" t="s">
        <v>71</v>
      </c>
      <c r="M207" s="371" t="s">
        <v>71</v>
      </c>
    </row>
    <row r="208" spans="1:13">
      <c r="A208" s="370" t="s">
        <v>12</v>
      </c>
      <c r="B208" s="33" t="s">
        <v>963</v>
      </c>
      <c r="C208" s="33" t="s">
        <v>963</v>
      </c>
      <c r="D208" s="376" t="s">
        <v>495</v>
      </c>
      <c r="E208" s="376" t="s">
        <v>495</v>
      </c>
      <c r="F208" s="376" t="s">
        <v>496</v>
      </c>
      <c r="G208" s="376" t="s">
        <v>496</v>
      </c>
      <c r="H208" s="376" t="s">
        <v>177</v>
      </c>
      <c r="I208" s="376" t="s">
        <v>177</v>
      </c>
      <c r="J208" s="358" t="s">
        <v>72</v>
      </c>
      <c r="K208" s="371" t="s">
        <v>72</v>
      </c>
      <c r="L208" s="371" t="s">
        <v>72</v>
      </c>
      <c r="M208" s="371" t="s">
        <v>72</v>
      </c>
    </row>
    <row r="209" spans="1:10" s="174" customFormat="1">
      <c r="A209" s="620" t="s">
        <v>497</v>
      </c>
      <c r="B209" s="620"/>
      <c r="C209" s="620"/>
      <c r="D209" s="620"/>
      <c r="E209" s="620"/>
      <c r="F209" s="620"/>
      <c r="G209" s="620"/>
      <c r="H209" s="620"/>
      <c r="I209" s="620"/>
      <c r="J209" s="620"/>
    </row>
    <row r="210" spans="1:10" s="174" customFormat="1">
      <c r="A210" s="5" t="s">
        <v>1083</v>
      </c>
      <c r="B210" s="5"/>
      <c r="C210" s="5"/>
      <c r="D210" s="5"/>
      <c r="E210" s="5"/>
      <c r="F210" s="5"/>
      <c r="G210" s="5"/>
      <c r="H210" s="5"/>
      <c r="I210" s="5"/>
      <c r="J210" s="5"/>
    </row>
    <row r="211" spans="1:10">
      <c r="A211" s="454" t="s">
        <v>449</v>
      </c>
      <c r="B211" s="454"/>
      <c r="C211" s="454"/>
      <c r="D211" s="454"/>
      <c r="E211" s="454"/>
      <c r="F211" s="454"/>
      <c r="G211" s="454"/>
      <c r="H211" s="454"/>
      <c r="I211" s="454"/>
      <c r="J211" s="454"/>
    </row>
    <row r="213" spans="1:10">
      <c r="A213" s="1026" t="s">
        <v>1164</v>
      </c>
      <c r="B213" s="1026"/>
      <c r="C213" s="1026"/>
      <c r="D213" s="1026"/>
      <c r="E213" s="1026"/>
      <c r="F213" s="1026"/>
      <c r="G213" s="1026"/>
      <c r="H213" s="1026"/>
    </row>
    <row r="214" spans="1:10" ht="13.2" customHeight="1">
      <c r="A214" s="1033" t="s">
        <v>498</v>
      </c>
      <c r="B214" s="1035">
        <v>2021</v>
      </c>
      <c r="C214" s="1019"/>
      <c r="D214" s="1018">
        <v>2020</v>
      </c>
      <c r="E214" s="1019"/>
      <c r="F214" s="461"/>
      <c r="G214" s="461"/>
      <c r="H214" s="461"/>
    </row>
    <row r="215" spans="1:10" ht="55.2" customHeight="1">
      <c r="A215" s="1034"/>
      <c r="B215" s="470" t="s">
        <v>964</v>
      </c>
      <c r="C215" s="470" t="s">
        <v>965</v>
      </c>
      <c r="D215" s="470" t="s">
        <v>966</v>
      </c>
      <c r="E215" s="470" t="s">
        <v>965</v>
      </c>
    </row>
    <row r="216" spans="1:10" ht="15" customHeight="1">
      <c r="A216" s="621" t="s">
        <v>967</v>
      </c>
      <c r="B216" s="622"/>
      <c r="C216" s="622"/>
      <c r="D216" s="622"/>
      <c r="E216" s="623"/>
    </row>
    <row r="217" spans="1:10" ht="17.55" customHeight="1">
      <c r="A217" s="370" t="s">
        <v>25</v>
      </c>
      <c r="B217" s="33" t="s">
        <v>968</v>
      </c>
      <c r="C217" s="33" t="s">
        <v>969</v>
      </c>
      <c r="D217" s="624" t="s">
        <v>968</v>
      </c>
      <c r="E217" s="624" t="s">
        <v>970</v>
      </c>
      <c r="F217" s="543"/>
    </row>
    <row r="218" spans="1:10" ht="18" customHeight="1">
      <c r="A218" s="370" t="s">
        <v>21</v>
      </c>
      <c r="B218" s="624" t="s">
        <v>499</v>
      </c>
      <c r="C218" s="624" t="s">
        <v>499</v>
      </c>
      <c r="D218" s="624" t="s">
        <v>499</v>
      </c>
      <c r="E218" s="624" t="s">
        <v>499</v>
      </c>
      <c r="F218" s="543"/>
    </row>
    <row r="219" spans="1:10">
      <c r="A219" s="370" t="s">
        <v>22</v>
      </c>
      <c r="B219" s="624" t="s">
        <v>968</v>
      </c>
      <c r="C219" s="624" t="s">
        <v>968</v>
      </c>
      <c r="D219" s="624" t="s">
        <v>968</v>
      </c>
      <c r="E219" s="624" t="s">
        <v>968</v>
      </c>
      <c r="F219" s="543"/>
    </row>
    <row r="220" spans="1:10">
      <c r="A220" s="370" t="s">
        <v>23</v>
      </c>
      <c r="B220" s="33" t="s">
        <v>971</v>
      </c>
      <c r="C220" s="33" t="s">
        <v>971</v>
      </c>
      <c r="D220" s="624" t="s">
        <v>971</v>
      </c>
      <c r="E220" s="624" t="s">
        <v>971</v>
      </c>
      <c r="F220" s="543"/>
    </row>
    <row r="221" spans="1:10">
      <c r="A221" s="370" t="s">
        <v>24</v>
      </c>
      <c r="B221" s="33" t="s">
        <v>968</v>
      </c>
      <c r="C221" s="33" t="s">
        <v>968</v>
      </c>
      <c r="D221" s="624" t="s">
        <v>968</v>
      </c>
      <c r="E221" s="624" t="s">
        <v>968</v>
      </c>
      <c r="F221" s="543"/>
    </row>
    <row r="222" spans="1:10">
      <c r="A222" s="370" t="s">
        <v>500</v>
      </c>
      <c r="B222" s="33" t="s">
        <v>968</v>
      </c>
      <c r="C222" s="33" t="s">
        <v>968</v>
      </c>
      <c r="D222" s="624" t="s">
        <v>968</v>
      </c>
      <c r="E222" s="624" t="s">
        <v>968</v>
      </c>
      <c r="F222" s="543"/>
    </row>
    <row r="223" spans="1:10" ht="10.199999999999999" customHeight="1">
      <c r="A223" s="621" t="s">
        <v>13</v>
      </c>
      <c r="B223" s="625"/>
      <c r="C223" s="625"/>
      <c r="D223" s="625"/>
      <c r="E223" s="626"/>
      <c r="F223" s="543"/>
    </row>
    <row r="224" spans="1:10" ht="15" customHeight="1">
      <c r="A224" s="156" t="s">
        <v>25</v>
      </c>
      <c r="B224" s="33" t="s">
        <v>501</v>
      </c>
      <c r="C224" s="33" t="s">
        <v>501</v>
      </c>
      <c r="D224" s="624" t="s">
        <v>501</v>
      </c>
      <c r="E224" s="624" t="s">
        <v>501</v>
      </c>
      <c r="F224" s="543"/>
    </row>
    <row r="225" spans="1:10" ht="10.199999999999999" customHeight="1">
      <c r="A225" s="370" t="s">
        <v>21</v>
      </c>
      <c r="B225" s="33" t="s">
        <v>968</v>
      </c>
      <c r="C225" s="33" t="s">
        <v>968</v>
      </c>
      <c r="D225" s="624" t="s">
        <v>968</v>
      </c>
      <c r="E225" s="624" t="s">
        <v>499</v>
      </c>
      <c r="F225" s="543"/>
    </row>
    <row r="226" spans="1:10">
      <c r="A226" s="370" t="s">
        <v>22</v>
      </c>
      <c r="B226" s="624" t="s">
        <v>499</v>
      </c>
      <c r="C226" s="624" t="s">
        <v>499</v>
      </c>
      <c r="D226" s="624" t="s">
        <v>499</v>
      </c>
      <c r="E226" s="624" t="s">
        <v>499</v>
      </c>
      <c r="F226" s="543"/>
    </row>
    <row r="227" spans="1:10">
      <c r="A227" s="370" t="s">
        <v>23</v>
      </c>
      <c r="B227" s="33" t="s">
        <v>971</v>
      </c>
      <c r="C227" s="33" t="s">
        <v>971</v>
      </c>
      <c r="D227" s="624" t="s">
        <v>971</v>
      </c>
      <c r="E227" s="624" t="s">
        <v>971</v>
      </c>
      <c r="F227" s="543"/>
    </row>
    <row r="228" spans="1:10">
      <c r="A228" s="370" t="s">
        <v>24</v>
      </c>
      <c r="B228" s="33" t="s">
        <v>972</v>
      </c>
      <c r="C228" s="33" t="s">
        <v>972</v>
      </c>
      <c r="D228" s="624" t="s">
        <v>972</v>
      </c>
      <c r="E228" s="624" t="s">
        <v>972</v>
      </c>
      <c r="F228" s="543"/>
    </row>
    <row r="229" spans="1:10">
      <c r="A229" s="370" t="s">
        <v>500</v>
      </c>
      <c r="B229" s="33" t="s">
        <v>971</v>
      </c>
      <c r="C229" s="33" t="s">
        <v>971</v>
      </c>
      <c r="D229" s="624" t="s">
        <v>971</v>
      </c>
      <c r="E229" s="624" t="s">
        <v>971</v>
      </c>
      <c r="F229" s="543"/>
    </row>
    <row r="230" spans="1:10" ht="15.6" customHeight="1">
      <c r="A230" s="621" t="s">
        <v>12</v>
      </c>
      <c r="B230" s="625"/>
      <c r="C230" s="625"/>
      <c r="D230" s="625"/>
      <c r="E230" s="626"/>
      <c r="F230" s="543"/>
    </row>
    <row r="231" spans="1:10" ht="16.95" customHeight="1">
      <c r="A231" s="370" t="s">
        <v>25</v>
      </c>
      <c r="B231" s="624" t="s">
        <v>973</v>
      </c>
      <c r="C231" s="33" t="s">
        <v>974</v>
      </c>
      <c r="D231" s="624" t="s">
        <v>499</v>
      </c>
      <c r="E231" s="624" t="s">
        <v>512</v>
      </c>
      <c r="F231" s="543"/>
    </row>
    <row r="232" spans="1:10">
      <c r="A232" s="370" t="s">
        <v>21</v>
      </c>
      <c r="B232" s="33" t="s">
        <v>968</v>
      </c>
      <c r="C232" s="33" t="s">
        <v>968</v>
      </c>
      <c r="D232" s="624" t="s">
        <v>968</v>
      </c>
      <c r="E232" s="624" t="s">
        <v>968</v>
      </c>
      <c r="F232" s="543"/>
    </row>
    <row r="233" spans="1:10">
      <c r="A233" s="370" t="s">
        <v>22</v>
      </c>
      <c r="B233" s="33" t="s">
        <v>968</v>
      </c>
      <c r="C233" s="33" t="s">
        <v>968</v>
      </c>
      <c r="D233" s="624" t="s">
        <v>968</v>
      </c>
      <c r="E233" s="624" t="s">
        <v>968</v>
      </c>
      <c r="F233" s="543"/>
    </row>
    <row r="234" spans="1:10">
      <c r="A234" s="370" t="s">
        <v>23</v>
      </c>
      <c r="B234" s="33" t="s">
        <v>512</v>
      </c>
      <c r="C234" s="624" t="s">
        <v>973</v>
      </c>
      <c r="D234" s="624" t="s">
        <v>512</v>
      </c>
      <c r="E234" s="624" t="s">
        <v>968</v>
      </c>
      <c r="F234" s="543"/>
    </row>
    <row r="235" spans="1:10">
      <c r="A235" s="370" t="s">
        <v>24</v>
      </c>
      <c r="B235" s="33" t="s">
        <v>512</v>
      </c>
      <c r="C235" s="624" t="s">
        <v>499</v>
      </c>
      <c r="D235" s="624" t="s">
        <v>972</v>
      </c>
      <c r="E235" s="624" t="s">
        <v>499</v>
      </c>
      <c r="F235" s="543"/>
    </row>
    <row r="236" spans="1:10">
      <c r="A236" s="370" t="s">
        <v>502</v>
      </c>
      <c r="B236" s="624" t="s">
        <v>499</v>
      </c>
      <c r="C236" s="33" t="s">
        <v>968</v>
      </c>
      <c r="D236" s="624" t="s">
        <v>499</v>
      </c>
      <c r="E236" s="624" t="s">
        <v>968</v>
      </c>
      <c r="F236" s="543"/>
    </row>
    <row r="237" spans="1:10">
      <c r="A237" s="5" t="s">
        <v>975</v>
      </c>
      <c r="B237" s="627"/>
      <c r="C237" s="257"/>
      <c r="D237" s="628"/>
      <c r="E237" s="628"/>
    </row>
    <row r="239" spans="1:10">
      <c r="A239" s="1026" t="s">
        <v>1084</v>
      </c>
      <c r="B239" s="1026"/>
      <c r="C239" s="1026"/>
      <c r="D239" s="1026"/>
      <c r="E239" s="1026"/>
      <c r="F239" s="1026"/>
      <c r="G239" s="1026"/>
      <c r="H239" s="1026"/>
    </row>
    <row r="240" spans="1:10">
      <c r="A240" s="629" t="s">
        <v>54</v>
      </c>
      <c r="B240" s="1036" t="s">
        <v>503</v>
      </c>
      <c r="C240" s="1037"/>
      <c r="D240" s="630"/>
      <c r="E240" s="630"/>
      <c r="F240" s="630"/>
      <c r="G240" s="217"/>
      <c r="H240" s="217"/>
      <c r="I240" s="217"/>
      <c r="J240" s="217"/>
    </row>
    <row r="241" spans="1:14">
      <c r="A241" s="631"/>
      <c r="B241" s="632">
        <v>2021</v>
      </c>
      <c r="C241" s="590">
        <v>2020</v>
      </c>
      <c r="D241" s="217"/>
      <c r="E241" s="217"/>
      <c r="F241" s="217"/>
      <c r="G241" s="217"/>
      <c r="H241" s="217"/>
      <c r="I241" s="217"/>
      <c r="J241" s="217"/>
    </row>
    <row r="242" spans="1:14">
      <c r="A242" s="633" t="s">
        <v>11</v>
      </c>
      <c r="B242" s="624" t="s">
        <v>976</v>
      </c>
      <c r="C242" s="624" t="s">
        <v>504</v>
      </c>
      <c r="D242" s="217"/>
      <c r="E242" s="217"/>
      <c r="F242" s="217"/>
      <c r="G242" s="217"/>
      <c r="H242" s="217"/>
      <c r="I242" s="217"/>
      <c r="J242" s="217"/>
    </row>
    <row r="243" spans="1:14">
      <c r="A243" s="163" t="s">
        <v>12</v>
      </c>
      <c r="B243" s="624" t="s">
        <v>977</v>
      </c>
      <c r="C243" s="624" t="s">
        <v>506</v>
      </c>
      <c r="D243" s="217"/>
      <c r="E243" s="217"/>
      <c r="F243" s="217"/>
      <c r="G243" s="217"/>
      <c r="H243" s="217"/>
      <c r="I243" s="217"/>
      <c r="J243" s="217"/>
    </row>
    <row r="244" spans="1:14">
      <c r="A244" s="163" t="s">
        <v>13</v>
      </c>
      <c r="B244" s="624" t="s">
        <v>978</v>
      </c>
      <c r="C244" s="624" t="s">
        <v>507</v>
      </c>
      <c r="D244" s="217"/>
      <c r="E244" s="217"/>
      <c r="F244" s="217"/>
      <c r="G244" s="217"/>
      <c r="H244" s="217"/>
      <c r="I244" s="217"/>
      <c r="J244" s="217"/>
    </row>
    <row r="245" spans="1:14">
      <c r="A245" s="271" t="s">
        <v>979</v>
      </c>
      <c r="B245" s="634"/>
      <c r="C245" s="634"/>
      <c r="D245" s="635"/>
      <c r="E245" s="635"/>
      <c r="F245" s="635"/>
      <c r="G245" s="635"/>
      <c r="H245" s="635"/>
      <c r="I245" s="635"/>
      <c r="J245" s="635"/>
    </row>
    <row r="246" spans="1:14">
      <c r="A246" s="271" t="s">
        <v>1085</v>
      </c>
      <c r="B246" s="634"/>
      <c r="C246" s="634"/>
      <c r="D246" s="635"/>
      <c r="E246" s="635"/>
      <c r="F246" s="635"/>
      <c r="G246" s="635"/>
      <c r="H246" s="635"/>
      <c r="I246" s="635"/>
      <c r="J246" s="635"/>
    </row>
    <row r="247" spans="1:14">
      <c r="A247" s="217"/>
      <c r="B247" s="582"/>
      <c r="C247" s="582"/>
      <c r="D247" s="582"/>
      <c r="E247" s="217"/>
      <c r="F247" s="217"/>
      <c r="G247" s="217"/>
      <c r="H247" s="217"/>
      <c r="I247" s="217"/>
      <c r="J247" s="217"/>
    </row>
    <row r="248" spans="1:14">
      <c r="A248" s="1026" t="s">
        <v>980</v>
      </c>
      <c r="B248" s="1026"/>
      <c r="C248" s="1026"/>
      <c r="D248" s="1026"/>
      <c r="E248" s="1026"/>
      <c r="F248" s="1026"/>
      <c r="G248" s="1026"/>
      <c r="H248" s="1026"/>
    </row>
    <row r="249" spans="1:14">
      <c r="A249" s="636"/>
      <c r="B249" s="1027">
        <v>2021</v>
      </c>
      <c r="C249" s="1028"/>
      <c r="D249" s="1029"/>
      <c r="E249" s="1030">
        <v>2020</v>
      </c>
      <c r="F249" s="1031"/>
      <c r="G249" s="1032"/>
      <c r="H249" s="461"/>
    </row>
    <row r="250" spans="1:14" ht="26.4">
      <c r="A250" s="379" t="s">
        <v>54</v>
      </c>
      <c r="B250" s="580" t="s">
        <v>508</v>
      </c>
      <c r="C250" s="580" t="s">
        <v>509</v>
      </c>
      <c r="D250" s="580" t="s">
        <v>503</v>
      </c>
      <c r="E250" s="603" t="s">
        <v>508</v>
      </c>
      <c r="F250" s="603" t="s">
        <v>509</v>
      </c>
      <c r="G250" s="603" t="s">
        <v>503</v>
      </c>
    </row>
    <row r="251" spans="1:14">
      <c r="A251" s="370" t="s">
        <v>11</v>
      </c>
      <c r="B251" s="591">
        <v>8.5000000000000006E-2</v>
      </c>
      <c r="C251" s="591">
        <v>3.2000000000000001E-2</v>
      </c>
      <c r="D251" s="33" t="s">
        <v>981</v>
      </c>
      <c r="E251" s="380">
        <v>0.25</v>
      </c>
      <c r="F251" s="380">
        <v>1.4999999999999999E-2</v>
      </c>
      <c r="G251" s="371" t="s">
        <v>510</v>
      </c>
    </row>
    <row r="252" spans="1:14">
      <c r="A252" s="370" t="s">
        <v>505</v>
      </c>
      <c r="B252" s="591">
        <v>0.112</v>
      </c>
      <c r="C252" s="591">
        <v>0.02</v>
      </c>
      <c r="D252" s="33" t="s">
        <v>982</v>
      </c>
      <c r="E252" s="380">
        <v>1.4999999999999999E-2</v>
      </c>
      <c r="F252" s="380">
        <v>1.4999999999999999E-2</v>
      </c>
      <c r="G252" s="371" t="s">
        <v>511</v>
      </c>
    </row>
    <row r="253" spans="1:14">
      <c r="A253" s="370" t="s">
        <v>13</v>
      </c>
      <c r="B253" s="591">
        <v>0.14799999999999999</v>
      </c>
      <c r="C253" s="591">
        <v>0.02</v>
      </c>
      <c r="D253" s="33" t="s">
        <v>983</v>
      </c>
      <c r="E253" s="380">
        <v>1.7000000000000001E-2</v>
      </c>
      <c r="F253" s="380">
        <v>1.4999999999999999E-2</v>
      </c>
      <c r="G253" s="371" t="s">
        <v>512</v>
      </c>
      <c r="K253" s="217"/>
      <c r="L253" s="217"/>
      <c r="M253" s="217"/>
      <c r="N253" s="217"/>
    </row>
    <row r="254" spans="1:14">
      <c r="A254" s="637" t="s">
        <v>984</v>
      </c>
      <c r="B254" s="638"/>
      <c r="C254" s="638"/>
      <c r="D254" s="638"/>
      <c r="E254" s="639"/>
      <c r="F254" s="639"/>
      <c r="G254" s="639"/>
      <c r="H254" s="639"/>
      <c r="I254" s="639"/>
      <c r="J254" s="639"/>
      <c r="K254" s="217"/>
      <c r="L254" s="217"/>
      <c r="M254" s="217"/>
      <c r="N254" s="217"/>
    </row>
    <row r="255" spans="1:14">
      <c r="A255" s="637" t="s">
        <v>985</v>
      </c>
      <c r="B255" s="638"/>
      <c r="C255" s="638"/>
      <c r="D255" s="638"/>
      <c r="E255" s="639"/>
      <c r="F255" s="639"/>
      <c r="G255" s="639"/>
      <c r="H255" s="639"/>
      <c r="I255" s="639"/>
      <c r="J255" s="639"/>
      <c r="K255" s="217"/>
      <c r="L255" s="217"/>
      <c r="M255" s="217"/>
      <c r="N255" s="217"/>
    </row>
    <row r="256" spans="1:14">
      <c r="A256" s="637" t="s">
        <v>986</v>
      </c>
      <c r="B256" s="640"/>
      <c r="C256" s="640"/>
      <c r="D256" s="640"/>
      <c r="E256" s="639"/>
      <c r="F256" s="639"/>
      <c r="G256" s="639"/>
      <c r="H256" s="639"/>
      <c r="I256" s="639"/>
      <c r="J256" s="639"/>
      <c r="K256" s="217"/>
      <c r="L256" s="217"/>
      <c r="M256" s="217"/>
      <c r="N256" s="217"/>
    </row>
    <row r="257" spans="1:14">
      <c r="K257" s="217"/>
      <c r="L257" s="217"/>
      <c r="M257" s="217"/>
      <c r="N257" s="217"/>
    </row>
    <row r="258" spans="1:14" s="639" customFormat="1">
      <c r="A258" s="369"/>
      <c r="B258" s="528"/>
      <c r="C258" s="528"/>
      <c r="D258" s="528"/>
      <c r="E258" s="369"/>
      <c r="F258" s="369"/>
      <c r="G258" s="369"/>
      <c r="H258" s="369"/>
      <c r="I258" s="369"/>
      <c r="J258" s="369"/>
      <c r="K258" s="635"/>
      <c r="L258" s="635"/>
      <c r="M258" s="635"/>
      <c r="N258" s="635"/>
    </row>
    <row r="259" spans="1:14" s="639" customFormat="1">
      <c r="A259" s="369"/>
      <c r="B259" s="528"/>
      <c r="C259" s="528"/>
      <c r="D259" s="528"/>
      <c r="E259" s="369"/>
      <c r="F259" s="369"/>
      <c r="G259" s="369"/>
      <c r="H259" s="369"/>
      <c r="I259" s="369"/>
      <c r="J259" s="369"/>
      <c r="K259" s="635"/>
      <c r="L259" s="635"/>
      <c r="M259" s="635"/>
      <c r="N259" s="635"/>
    </row>
    <row r="260" spans="1:14" s="639" customFormat="1">
      <c r="A260" s="369"/>
      <c r="B260" s="528"/>
      <c r="C260" s="528"/>
      <c r="D260" s="528"/>
      <c r="E260" s="369"/>
      <c r="F260" s="369"/>
      <c r="G260" s="369"/>
      <c r="H260" s="369"/>
      <c r="I260" s="369"/>
      <c r="J260" s="369"/>
      <c r="K260" s="635"/>
      <c r="L260" s="635"/>
      <c r="M260" s="635"/>
      <c r="N260" s="635"/>
    </row>
    <row r="261" spans="1:14">
      <c r="K261" s="217"/>
      <c r="L261" s="217"/>
      <c r="M261" s="217"/>
      <c r="N261" s="217"/>
    </row>
    <row r="268" spans="1:14" s="639" customFormat="1">
      <c r="A268" s="369"/>
      <c r="B268" s="528"/>
      <c r="C268" s="528"/>
      <c r="D268" s="528"/>
      <c r="E268" s="369"/>
      <c r="F268" s="369"/>
      <c r="G268" s="369"/>
      <c r="H268" s="369"/>
      <c r="I268" s="369"/>
      <c r="J268" s="369"/>
    </row>
    <row r="269" spans="1:14" s="639" customFormat="1">
      <c r="A269" s="369"/>
      <c r="B269" s="528"/>
      <c r="C269" s="528"/>
      <c r="D269" s="528"/>
      <c r="E269" s="369"/>
      <c r="F269" s="369"/>
      <c r="G269" s="369"/>
      <c r="H269" s="369"/>
      <c r="I269" s="369"/>
      <c r="J269" s="369"/>
    </row>
    <row r="270" spans="1:14" s="639" customFormat="1">
      <c r="A270" s="369"/>
      <c r="B270" s="528"/>
      <c r="C270" s="528"/>
      <c r="D270" s="528"/>
      <c r="E270" s="369"/>
      <c r="F270" s="369"/>
      <c r="G270" s="369"/>
      <c r="H270" s="369"/>
      <c r="I270" s="369"/>
      <c r="J270" s="369"/>
    </row>
  </sheetData>
  <sheetProtection algorithmName="SHA-512" hashValue="M+GLNb3nBDjHze/TII646YDILSd04HRrAdO3gstBoL+BUfRk8FUOqy3x/M3ouZ8RXHp9jggtfqsBMdxEqIEQOA==" saltValue="/NosfBd1wOE5m+wHvpDqLw==" spinCount="100000" sheet="1" objects="1" scenarios="1"/>
  <mergeCells count="78">
    <mergeCell ref="A248:H248"/>
    <mergeCell ref="B249:D249"/>
    <mergeCell ref="E249:G249"/>
    <mergeCell ref="A213:H213"/>
    <mergeCell ref="A214:A215"/>
    <mergeCell ref="B214:C214"/>
    <mergeCell ref="D214:E214"/>
    <mergeCell ref="A239:H239"/>
    <mergeCell ref="B240:C240"/>
    <mergeCell ref="L204:M204"/>
    <mergeCell ref="A182:A183"/>
    <mergeCell ref="B182:D182"/>
    <mergeCell ref="E182:E183"/>
    <mergeCell ref="I182:I183"/>
    <mergeCell ref="A191:J191"/>
    <mergeCell ref="A192:J192"/>
    <mergeCell ref="A203:H203"/>
    <mergeCell ref="B204:C204"/>
    <mergeCell ref="D204:E204"/>
    <mergeCell ref="F204:G204"/>
    <mergeCell ref="H204:I204"/>
    <mergeCell ref="A179:J179"/>
    <mergeCell ref="A180:I180"/>
    <mergeCell ref="A181:E181"/>
    <mergeCell ref="F181:H181"/>
    <mergeCell ref="A176:I176"/>
    <mergeCell ref="A177:I177"/>
    <mergeCell ref="A166:E166"/>
    <mergeCell ref="F166:I166"/>
    <mergeCell ref="A167:A168"/>
    <mergeCell ref="B167:D167"/>
    <mergeCell ref="E167:E168"/>
    <mergeCell ref="F167:H167"/>
    <mergeCell ref="I167:I168"/>
    <mergeCell ref="B159:C159"/>
    <mergeCell ref="D159:E159"/>
    <mergeCell ref="F159:G159"/>
    <mergeCell ref="H159:I159"/>
    <mergeCell ref="A165:G165"/>
    <mergeCell ref="A142:A143"/>
    <mergeCell ref="B142:C142"/>
    <mergeCell ref="D142:E142"/>
    <mergeCell ref="F142:G142"/>
    <mergeCell ref="A154:F154"/>
    <mergeCell ref="A122:A126"/>
    <mergeCell ref="A127:B127"/>
    <mergeCell ref="A128:A131"/>
    <mergeCell ref="A132:B132"/>
    <mergeCell ref="A141:H141"/>
    <mergeCell ref="A111:B111"/>
    <mergeCell ref="A112:A116"/>
    <mergeCell ref="A117:B117"/>
    <mergeCell ref="A118:B118"/>
    <mergeCell ref="A121:B121"/>
    <mergeCell ref="O17:P17"/>
    <mergeCell ref="A39:A40"/>
    <mergeCell ref="B39:E39"/>
    <mergeCell ref="E46:G46"/>
    <mergeCell ref="H46:J46"/>
    <mergeCell ref="M17:N17"/>
    <mergeCell ref="I39:K39"/>
    <mergeCell ref="F39:H39"/>
    <mergeCell ref="J159:K159"/>
    <mergeCell ref="A159:A160"/>
    <mergeCell ref="A13:J13"/>
    <mergeCell ref="E17:F17"/>
    <mergeCell ref="G17:H17"/>
    <mergeCell ref="I17:J17"/>
    <mergeCell ref="K17:L17"/>
    <mergeCell ref="A102:B102"/>
    <mergeCell ref="B78:E78"/>
    <mergeCell ref="I78:K78"/>
    <mergeCell ref="A85:B85"/>
    <mergeCell ref="A92:B92"/>
    <mergeCell ref="A101:B101"/>
    <mergeCell ref="A133:B133"/>
    <mergeCell ref="A106:B106"/>
    <mergeCell ref="A107:A110"/>
  </mergeCells>
  <pageMargins left="0.7" right="0.7" top="0.75" bottom="0.75" header="0.3" footer="0.3"/>
  <pageSetup orientation="portrait" r:id="rId1"/>
  <ignoredErrors>
    <ignoredError sqref="G48:G4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C19D8A4FEFF6499A627B312F26EA7C" ma:contentTypeVersion="13" ma:contentTypeDescription="Create a new document." ma:contentTypeScope="" ma:versionID="9ca4ef7c191771836862959e1f8b139e">
  <xsd:schema xmlns:xsd="http://www.w3.org/2001/XMLSchema" xmlns:xs="http://www.w3.org/2001/XMLSchema" xmlns:p="http://schemas.microsoft.com/office/2006/metadata/properties" xmlns:ns3="a29f0a48-235b-436d-b86e-457b646f8f86" xmlns:ns4="3cc3fd77-aeed-4d28-9e57-1df255d2ff26" targetNamespace="http://schemas.microsoft.com/office/2006/metadata/properties" ma:root="true" ma:fieldsID="1c0512c3afc7329948463537203c6cc6" ns3:_="" ns4:_="">
    <xsd:import namespace="a29f0a48-235b-436d-b86e-457b646f8f86"/>
    <xsd:import namespace="3cc3fd77-aeed-4d28-9e57-1df255d2ff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f0a48-235b-436d-b86e-457b646f8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3fd77-aeed-4d28-9e57-1df255d2ff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4AB35-CD00-4658-8C38-83FDE26BD1FB}">
  <ds:schemaRefs>
    <ds:schemaRef ds:uri="http://schemas.microsoft.com/sharepoint/v3/contenttype/forms"/>
  </ds:schemaRefs>
</ds:datastoreItem>
</file>

<file path=customXml/itemProps2.xml><?xml version="1.0" encoding="utf-8"?>
<ds:datastoreItem xmlns:ds="http://schemas.openxmlformats.org/officeDocument/2006/customXml" ds:itemID="{CC84FEB8-2BC8-4F11-B56F-1BC80180182D}">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a29f0a48-235b-436d-b86e-457b646f8f86"/>
    <ds:schemaRef ds:uri="3cc3fd77-aeed-4d28-9e57-1df255d2ff2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EC89292-B1FA-4207-9904-AD36449F1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f0a48-235b-436d-b86e-457b646f8f86"/>
    <ds:schemaRef ds:uri="3cc3fd77-aeed-4d28-9e57-1df255d2f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Cover Page</vt:lpstr>
      <vt:lpstr>Policies &amp; Commitments</vt:lpstr>
      <vt:lpstr>Climate Change</vt:lpstr>
      <vt:lpstr>Air Quality</vt:lpstr>
      <vt:lpstr>Water Stewardship</vt:lpstr>
      <vt:lpstr>Biodiversity &amp; Reclamation</vt:lpstr>
      <vt:lpstr>Responsible Production &amp; Waste</vt:lpstr>
      <vt:lpstr>Health &amp; Safety</vt:lpstr>
      <vt:lpstr>Workforce</vt:lpstr>
      <vt:lpstr>Indigenous Peoples</vt:lpstr>
      <vt:lpstr>Communities</vt:lpstr>
      <vt:lpstr>Economic Performance &amp; Contribu</vt:lpstr>
      <vt:lpstr>Tax</vt:lpstr>
      <vt:lpstr>Workforce!_ftn1</vt:lpstr>
      <vt:lpstr>Workforce!_ftnref1</vt:lpstr>
    </vt:vector>
  </TitlesOfParts>
  <Company>Teck Resources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Paterson  VANM</dc:creator>
  <cp:lastModifiedBy>Nishadi Liyanage</cp:lastModifiedBy>
  <cp:lastPrinted>2018-04-23T17:59:53Z</cp:lastPrinted>
  <dcterms:created xsi:type="dcterms:W3CDTF">2017-03-14T22:15:21Z</dcterms:created>
  <dcterms:modified xsi:type="dcterms:W3CDTF">2022-03-15T22:19:10Z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0x010100EDC19D8A4FEFF6499A627B312F26EA7C</vt:lpwstr>
  </property>
  <property fmtid="{D5CDD505-2E9C-101B-9397-08002B2CF9AE}" pid="3" name="CWRMItemRecordClassification">
    <vt:lpwstr>130</vt:lpwstr>
  </property>
  <property fmtid="{D5CDD505-2E9C-101B-9397-08002B2CF9AE}" pid="4" name="_dlc_DocIdItemGuid">
    <vt:lpwstr>9ffdb8f9-d5aa-43a4-839d-3a1c89ca6d76</vt:lpwstr>
  </property>
  <property fmtid="{D5CDD505-2E9C-101B-9397-08002B2CF9AE}" pid="5" name="TeckActivity">
    <vt:lpwstr>81</vt:lpwstr>
  </property>
  <property fmtid="{D5CDD505-2E9C-101B-9397-08002B2CF9AE}" pid="6" name="TeckOrgUnitOwning">
    <vt:lpwstr>8</vt:lpwstr>
  </property>
  <property fmtid="{D5CDD505-2E9C-101B-9397-08002B2CF9AE}" pid="7" name="TeckCorpAffrsLanguage">
    <vt:lpwstr/>
  </property>
  <property fmtid="{D5CDD505-2E9C-101B-9397-08002B2CF9AE}" pid="8" name="TeckContentPeriod">
    <vt:lpwstr/>
  </property>
  <property fmtid="{D5CDD505-2E9C-101B-9397-08002B2CF9AE}" pid="9" name="TaxKeyword">
    <vt:lpwstr/>
  </property>
  <property fmtid="{D5CDD505-2E9C-101B-9397-08002B2CF9AE}" pid="10" name="TeckCorpAffrsLocation">
    <vt:lpwstr/>
  </property>
  <property fmtid="{D5CDD505-2E9C-101B-9397-08002B2CF9AE}" pid="11" name="TeckCorpAffrsEvent">
    <vt:lpwstr/>
  </property>
  <property fmtid="{D5CDD505-2E9C-101B-9397-08002B2CF9AE}" pid="12" name="TeckCorpAffrsDocType">
    <vt:lpwstr/>
  </property>
  <property fmtid="{D5CDD505-2E9C-101B-9397-08002B2CF9AE}" pid="13" name="TeckCorpAffrsVendor">
    <vt:lpwstr/>
  </property>
</Properties>
</file>