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teckresources-my.sharepoint.com/personal/nishadi_liyanage_teck_com/Documents/Nishadi/Data/2020/"/>
    </mc:Choice>
  </mc:AlternateContent>
  <xr:revisionPtr revIDLastSave="30" documentId="8_{54DB4621-615A-4FF5-8036-CC30951127D7}" xr6:coauthVersionLast="46" xr6:coauthVersionMax="46" xr10:uidLastSave="{9FC8D693-82C0-46B2-B0EF-2D5369EFE2D3}"/>
  <bookViews>
    <workbookView xWindow="28680" yWindow="-120" windowWidth="29040" windowHeight="15840" tabRatio="823" xr2:uid="{00000000-000D-0000-FFFF-FFFF00000000}"/>
  </bookViews>
  <sheets>
    <sheet name="Cover Page" sheetId="18" r:id="rId1"/>
    <sheet name="Policies &amp; Commitments" sheetId="20" r:id="rId2"/>
    <sheet name="Climate Change" sheetId="7" r:id="rId3"/>
    <sheet name="Air Quality" sheetId="19" r:id="rId4"/>
    <sheet name="Water Stewardship" sheetId="15" r:id="rId5"/>
    <sheet name="Reclamation" sheetId="10" r:id="rId6"/>
    <sheet name="Responsible Production &amp; Waste" sheetId="13" r:id="rId7"/>
    <sheet name="Health &amp; Safety" sheetId="6" r:id="rId8"/>
    <sheet name="Workforce" sheetId="5" r:id="rId9"/>
    <sheet name="Indigenous Peoples" sheetId="12" r:id="rId10"/>
    <sheet name="Communities" sheetId="1" r:id="rId11"/>
    <sheet name="Economic Performance &amp; Contribu" sheetId="9" r:id="rId12"/>
    <sheet name="Tax" sheetId="21" r:id="rId13"/>
  </sheets>
  <definedNames>
    <definedName name="_ftn1" localSheetId="8">Workforce!$A$143</definedName>
    <definedName name="_ftnref1" localSheetId="8">Workforce!$A$117</definedName>
    <definedName name="_xlnm.Print_Area" localSheetId="3">'Air Quality'!$A$1:$M$122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3" l="1"/>
  <c r="E34" i="13"/>
  <c r="E30" i="13"/>
  <c r="E35" i="13" s="1"/>
  <c r="G106" i="19"/>
  <c r="E106" i="19"/>
  <c r="D106" i="19"/>
  <c r="C106" i="19"/>
  <c r="F105" i="19"/>
  <c r="F106" i="19" s="1"/>
  <c r="G89" i="19"/>
  <c r="F89" i="19"/>
  <c r="E89" i="19"/>
  <c r="D89" i="19"/>
  <c r="C89" i="19"/>
  <c r="G72" i="19"/>
  <c r="F72" i="19"/>
  <c r="E72" i="19"/>
  <c r="D72" i="19"/>
  <c r="C72" i="19"/>
  <c r="G54" i="19"/>
  <c r="F54" i="19"/>
  <c r="E54" i="19"/>
  <c r="D54" i="19"/>
  <c r="C54" i="19"/>
  <c r="B19" i="10"/>
  <c r="B136" i="9" l="1"/>
  <c r="C136" i="9"/>
  <c r="E180" i="6" l="1"/>
  <c r="D180" i="6"/>
  <c r="C180" i="6"/>
  <c r="B180" i="6"/>
  <c r="D117" i="9" l="1"/>
  <c r="E117" i="9"/>
  <c r="F117" i="9"/>
  <c r="G117" i="9"/>
  <c r="C117" i="9"/>
  <c r="E133" i="5" l="1"/>
  <c r="E132" i="5"/>
  <c r="I133" i="5"/>
  <c r="I132" i="5"/>
  <c r="B65" i="6" l="1"/>
  <c r="B185" i="9"/>
  <c r="H25" i="5" l="1"/>
  <c r="B37" i="1" l="1"/>
  <c r="B22" i="1"/>
  <c r="F180" i="9" l="1"/>
  <c r="G180" i="9"/>
  <c r="G166" i="9"/>
  <c r="F166" i="9"/>
  <c r="E166" i="9"/>
  <c r="D166" i="9"/>
  <c r="C166" i="9"/>
  <c r="B25" i="5" l="1"/>
  <c r="C25" i="5"/>
  <c r="D25" i="5"/>
  <c r="E25" i="5"/>
  <c r="J25" i="5"/>
  <c r="K25" i="5"/>
  <c r="L25" i="5"/>
  <c r="M25" i="5"/>
  <c r="B35" i="5"/>
  <c r="C35" i="5"/>
  <c r="C73" i="5"/>
  <c r="D73" i="5"/>
  <c r="E73" i="5"/>
  <c r="F73" i="5"/>
  <c r="C79" i="5"/>
  <c r="D79" i="5"/>
  <c r="E79" i="5"/>
  <c r="F79" i="5"/>
  <c r="F84" i="5"/>
  <c r="F85" i="5"/>
  <c r="F86" i="5"/>
  <c r="F87" i="5"/>
  <c r="F88" i="5"/>
  <c r="C89" i="5"/>
  <c r="D89" i="5"/>
  <c r="E89" i="5"/>
  <c r="F90" i="5"/>
  <c r="F91" i="5"/>
  <c r="F92" i="5"/>
  <c r="F93" i="5"/>
  <c r="C94" i="5"/>
  <c r="D94" i="5"/>
  <c r="E94" i="5"/>
  <c r="B124" i="5"/>
  <c r="C124" i="5"/>
  <c r="D124" i="5"/>
  <c r="E124" i="5"/>
  <c r="D40" i="5"/>
  <c r="G40" i="5"/>
  <c r="D41" i="5"/>
  <c r="G41" i="5"/>
  <c r="B42" i="5"/>
  <c r="C42" i="5"/>
  <c r="E42" i="5"/>
  <c r="F42" i="5"/>
  <c r="D47" i="5"/>
  <c r="G47" i="5"/>
  <c r="D48" i="5"/>
  <c r="G48" i="5"/>
  <c r="D49" i="5"/>
  <c r="G49" i="5"/>
  <c r="D50" i="5"/>
  <c r="G50" i="5"/>
  <c r="D51" i="5"/>
  <c r="G51" i="5"/>
  <c r="D52" i="5"/>
  <c r="G52" i="5"/>
  <c r="D53" i="5"/>
  <c r="G53" i="5"/>
  <c r="D54" i="5"/>
  <c r="G54" i="5"/>
  <c r="D55" i="5"/>
  <c r="G55" i="5"/>
  <c r="D56" i="5"/>
  <c r="G56" i="5"/>
  <c r="D57" i="5"/>
  <c r="G57" i="5"/>
  <c r="B58" i="5"/>
  <c r="C58" i="5"/>
  <c r="E58" i="5"/>
  <c r="F58" i="5"/>
  <c r="D63" i="5"/>
  <c r="G63" i="5"/>
  <c r="D64" i="5"/>
  <c r="G64" i="5"/>
  <c r="B65" i="5"/>
  <c r="C65" i="5"/>
  <c r="E65" i="5"/>
  <c r="F65" i="5"/>
  <c r="D95" i="5" l="1"/>
  <c r="E95" i="5"/>
  <c r="G42" i="5"/>
  <c r="C95" i="5"/>
  <c r="D65" i="5"/>
  <c r="D42" i="5"/>
  <c r="F89" i="5"/>
  <c r="F94" i="5"/>
  <c r="G65" i="5"/>
  <c r="G58" i="5"/>
  <c r="D58" i="5"/>
  <c r="C37" i="1"/>
  <c r="C22" i="1"/>
  <c r="C92" i="6"/>
  <c r="C83" i="6"/>
  <c r="E83" i="6"/>
  <c r="F83" i="6"/>
  <c r="G83" i="6"/>
  <c r="J17" i="9"/>
  <c r="K17" i="9" s="1"/>
  <c r="J18" i="9"/>
  <c r="K18" i="9" s="1"/>
  <c r="K19" i="9"/>
  <c r="J20" i="9"/>
  <c r="K20" i="9" s="1"/>
  <c r="J21" i="9"/>
  <c r="K21" i="9" s="1"/>
  <c r="J16" i="9"/>
  <c r="K16" i="9" s="1"/>
  <c r="J39" i="9"/>
  <c r="J38" i="9"/>
  <c r="J37" i="9"/>
  <c r="J36" i="9"/>
  <c r="J35" i="9"/>
  <c r="J34" i="9"/>
  <c r="F95" i="5" l="1"/>
  <c r="K22" i="9" l="1"/>
  <c r="J22" i="9"/>
  <c r="I22" i="9"/>
  <c r="H22" i="9"/>
  <c r="G22" i="9"/>
  <c r="F22" i="9"/>
  <c r="E22" i="9"/>
  <c r="D22" i="9"/>
  <c r="C22" i="9"/>
  <c r="B22" i="9"/>
  <c r="C40" i="9"/>
  <c r="B40" i="9"/>
  <c r="K40" i="9"/>
  <c r="I40" i="9"/>
  <c r="H40" i="9"/>
  <c r="G40" i="9"/>
  <c r="F40" i="9"/>
  <c r="E40" i="9"/>
  <c r="D40" i="9"/>
  <c r="B166" i="9" l="1"/>
  <c r="J76" i="9" l="1"/>
  <c r="I76" i="9"/>
  <c r="H76" i="9"/>
  <c r="G76" i="9"/>
  <c r="F76" i="9"/>
  <c r="E76" i="9"/>
  <c r="D76" i="9"/>
  <c r="C76" i="9"/>
  <c r="B76" i="9"/>
  <c r="J40" i="9"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2">
    <s v="cgysqlp06 BIOlapStore EHSC"/>
    <s v="{[Monthly Calendar].[Monthly Calendar].[Year].&amp;[2017]}"/>
    <s v="[Measures].[YTD LTI Frequency]"/>
    <s v="#,##0.00;-#,##0.00"/>
    <s v="[Measures].[Employee YTD LTI Frequency]"/>
    <s v="[Measures].[Contractor YTD LTI Frequency]"/>
    <s v="[Measures].[YTD Disabling Injury Frequency]"/>
    <s v="[Measures].[Employee YTD Disabling Injury Frequency]"/>
    <s v="[Measures].[Contractor YTD Disabling Injury Frequency]"/>
    <s v="[Measures].[YTD MA Frequency]"/>
    <s v="[Measures].[Employee YTD MA Frequency]"/>
    <s v="[Measures].[Contractor YTD MA Frequency]"/>
    <s v="[Measures].[YTD TRI Frequency]"/>
    <s v="[Measures].[Employee YTD TRI Frequency]"/>
    <s v="[Measures].[Contractor YTD TRI Frequency]"/>
    <s v="[Measures].[YTD Severity]"/>
    <s v="#,###0.00;-#,##0.00"/>
    <s v="[Measures].[Employee YTD Severity]"/>
    <s v="[Measures].[Contractor YTD Severity]"/>
    <s v="[Measures].[YTD Disabling Injury Severity]"/>
    <s v="[Measures].[Employee YTD Disabling Injury Severity]"/>
    <s v="[Measures].[Contractor YTD Disabling Injury Severity]"/>
  </metadataStrings>
  <mdxMetadata count="20">
    <mdx n="0" f="v">
      <t c="2" si="3">
        <n x="1" s="1"/>
        <n x="2"/>
      </t>
    </mdx>
    <mdx n="0" f="v">
      <t c="2" si="3">
        <n x="1" s="1"/>
        <n x="4"/>
      </t>
    </mdx>
    <mdx n="0" f="v">
      <t c="2" si="3">
        <n x="1" s="1"/>
        <n x="5"/>
      </t>
    </mdx>
    <mdx n="0" f="v">
      <t c="2" si="3">
        <n x="1" s="1"/>
        <n x="6"/>
      </t>
    </mdx>
    <mdx n="0" f="v">
      <t c="2" si="3">
        <n x="1" s="1"/>
        <n x="7"/>
      </t>
    </mdx>
    <mdx n="0" f="v">
      <t c="2" si="3">
        <n x="1" s="1"/>
        <n x="8"/>
      </t>
    </mdx>
    <mdx n="0" f="v">
      <t c="2" si="3">
        <n x="1" s="1"/>
        <n x="9"/>
      </t>
    </mdx>
    <mdx n="0" f="v">
      <t c="2" si="3">
        <n x="1" s="1"/>
        <n x="10"/>
      </t>
    </mdx>
    <mdx n="0" f="v">
      <t c="2" si="3">
        <n x="1" s="1"/>
        <n x="11"/>
      </t>
    </mdx>
    <mdx n="0" f="v">
      <t c="2" si="3">
        <n x="1" s="1"/>
        <n x="12"/>
      </t>
    </mdx>
    <mdx n="0" f="v">
      <t c="2" si="3">
        <n x="1" s="1"/>
        <n x="13"/>
      </t>
    </mdx>
    <mdx n="0" f="v">
      <t c="2" si="3">
        <n x="1" s="1"/>
        <n x="14"/>
      </t>
    </mdx>
    <mdx n="0" f="v">
      <t c="2" si="16">
        <n x="1" s="1"/>
        <n x="15"/>
      </t>
    </mdx>
    <mdx n="0" f="v">
      <t c="2" si="16">
        <n x="1" s="1"/>
        <n x="17"/>
      </t>
    </mdx>
    <mdx n="0" f="v">
      <t c="2" si="16">
        <n x="1" s="1"/>
        <n x="18"/>
      </t>
    </mdx>
    <mdx n="0" f="v">
      <t c="2" si="16">
        <n x="1" s="1"/>
        <n x="19"/>
      </t>
    </mdx>
    <mdx n="0" f="v">
      <t c="2" si="16">
        <n x="1" s="1"/>
        <n x="20"/>
      </t>
    </mdx>
    <mdx n="0" f="v">
      <t c="2" si="16">
        <n x="1" s="1"/>
        <n x="21"/>
      </t>
    </mdx>
    <mdx n="0" f="v">
      <t c="2">
        <n x="1" s="1"/>
        <n x="13"/>
      </t>
    </mdx>
    <mdx n="0" f="v">
      <t c="2">
        <n x="1" s="1"/>
        <n x="14"/>
      </t>
    </mdx>
  </mdxMetadata>
  <valueMetadata count="2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valueMetadata>
</metadata>
</file>

<file path=xl/sharedStrings.xml><?xml version="1.0" encoding="utf-8"?>
<sst xmlns="http://schemas.openxmlformats.org/spreadsheetml/2006/main" count="2349" uniqueCount="982">
  <si>
    <t>Topic Category</t>
  </si>
  <si>
    <t>Community Investment</t>
  </si>
  <si>
    <t>Economic Opportunities</t>
  </si>
  <si>
    <t>Environment</t>
  </si>
  <si>
    <t>Health and Safety</t>
  </si>
  <si>
    <t>Land and Resource Use</t>
  </si>
  <si>
    <t>Mining Practices and Activities</t>
  </si>
  <si>
    <t>Social and Communities</t>
  </si>
  <si>
    <t>Transportation and Utilities</t>
  </si>
  <si>
    <t>Total</t>
  </si>
  <si>
    <t>Other</t>
  </si>
  <si>
    <t>Canada</t>
  </si>
  <si>
    <t>Chile</t>
  </si>
  <si>
    <t>United States</t>
  </si>
  <si>
    <t>Female</t>
  </si>
  <si>
    <t>Male</t>
  </si>
  <si>
    <t>65 and over</t>
  </si>
  <si>
    <t>0 - 24</t>
  </si>
  <si>
    <t>25 - 34</t>
  </si>
  <si>
    <t>35 - 44</t>
  </si>
  <si>
    <t>45 - 54</t>
  </si>
  <si>
    <t>Management</t>
  </si>
  <si>
    <t>Professional</t>
  </si>
  <si>
    <t>Professional Support</t>
  </si>
  <si>
    <t>Administration</t>
  </si>
  <si>
    <t>Executive &amp; Senior Management</t>
  </si>
  <si>
    <t>Operations</t>
  </si>
  <si>
    <t>Category</t>
  </si>
  <si>
    <t>Diesel</t>
  </si>
  <si>
    <t>Gasoline</t>
  </si>
  <si>
    <t>Coal</t>
  </si>
  <si>
    <t>Natural Gas</t>
  </si>
  <si>
    <t>Coke and Petroleum Coke</t>
  </si>
  <si>
    <t>Electricity</t>
  </si>
  <si>
    <t>Fugitive Emissions</t>
  </si>
  <si>
    <t>Coke &amp; Petroleum Coke</t>
  </si>
  <si>
    <t>USA</t>
  </si>
  <si>
    <t>Peru</t>
  </si>
  <si>
    <t>Economic Value Generated</t>
  </si>
  <si>
    <t>-</t>
  </si>
  <si>
    <t>Economic Value Distributed</t>
  </si>
  <si>
    <t>Operation</t>
  </si>
  <si>
    <t>Cardinal River</t>
  </si>
  <si>
    <t>Carmen de Andacollo</t>
  </si>
  <si>
    <t>Coal Mountain</t>
  </si>
  <si>
    <t>Elkview</t>
  </si>
  <si>
    <t>Fording River</t>
  </si>
  <si>
    <t>Greenhills</t>
  </si>
  <si>
    <t>Highland Valley Copper</t>
  </si>
  <si>
    <t>Line Creek</t>
  </si>
  <si>
    <t>Pend Oreille</t>
  </si>
  <si>
    <t>Quebrada Blanca</t>
  </si>
  <si>
    <t>Red Dog</t>
  </si>
  <si>
    <t>Trail Operations</t>
  </si>
  <si>
    <r>
      <t xml:space="preserve">Percentage of Spending on Local Suppliers </t>
    </r>
    <r>
      <rPr>
        <sz val="10"/>
        <color theme="1"/>
        <rFont val="Arial"/>
        <family val="2"/>
      </rPr>
      <t xml:space="preserve"> </t>
    </r>
  </si>
  <si>
    <t>Country</t>
  </si>
  <si>
    <t>Exploration</t>
  </si>
  <si>
    <t>Area reclaimed during the current year (ha)</t>
  </si>
  <si>
    <t>Area of land yet to be reclaimed (ha)</t>
  </si>
  <si>
    <t>Total area of land reclaimed (ha)</t>
  </si>
  <si>
    <t>Total footprint (ha)</t>
  </si>
  <si>
    <t>Employees</t>
  </si>
  <si>
    <t>Political group</t>
  </si>
  <si>
    <t>BC Liberal Party</t>
  </si>
  <si>
    <t>BC New Democratic Party</t>
  </si>
  <si>
    <t>Alberta Progressive Conservative Party</t>
  </si>
  <si>
    <t>Age</t>
  </si>
  <si>
    <t>55 - 64</t>
  </si>
  <si>
    <t>Grand Total</t>
  </si>
  <si>
    <t>Number of employees who took parental leave</t>
  </si>
  <si>
    <t>Countries</t>
  </si>
  <si>
    <t>2.7:1</t>
  </si>
  <si>
    <t>1.7:1</t>
  </si>
  <si>
    <t>2.8:1</t>
  </si>
  <si>
    <t>Lost-Time Injuries</t>
  </si>
  <si>
    <t>Lost-Time Injury Frequency</t>
  </si>
  <si>
    <t>Disabling Injury Frequency</t>
  </si>
  <si>
    <t>Lost-Time Injury Severity</t>
  </si>
  <si>
    <t>Number of Fatalities</t>
  </si>
  <si>
    <t>Disease Category</t>
  </si>
  <si>
    <t>Respiratory Disorders</t>
  </si>
  <si>
    <t>Musculoskeletal Disorders</t>
  </si>
  <si>
    <t>Cancer</t>
  </si>
  <si>
    <t>Total Occupational Disease Rate (per 200,000 hours)</t>
  </si>
  <si>
    <t>Total Occupational Disease Rate (per 1,000,000 hours)</t>
  </si>
  <si>
    <t>Teck</t>
  </si>
  <si>
    <t>Combined</t>
  </si>
  <si>
    <t>Contractors</t>
  </si>
  <si>
    <t>Lost-Time Disabling Injury Frequency</t>
  </si>
  <si>
    <t>Medical Aid Frequency</t>
  </si>
  <si>
    <t>Total Recordable Injury Frequency</t>
  </si>
  <si>
    <t>Disabling Injury Severity</t>
  </si>
  <si>
    <t>Number of agreements</t>
  </si>
  <si>
    <t>% of total community investment</t>
  </si>
  <si>
    <t>Trail</t>
  </si>
  <si>
    <t>GHG Emission Reduction Projects</t>
  </si>
  <si>
    <t>Waste</t>
  </si>
  <si>
    <t>Non-Hazardous</t>
  </si>
  <si>
    <t>Sent off-site but not recycled</t>
  </si>
  <si>
    <t>Treated/disposed of on-site</t>
  </si>
  <si>
    <t>Recycled</t>
  </si>
  <si>
    <t>Hazardous</t>
  </si>
  <si>
    <t>Tailings &amp; fine coal refuse from processing ore and raw coal</t>
  </si>
  <si>
    <t>Waste rock</t>
  </si>
  <si>
    <t>Coarse coal refuse</t>
  </si>
  <si>
    <t>Total mineral waste</t>
  </si>
  <si>
    <t>n/m</t>
  </si>
  <si>
    <t>Station</t>
  </si>
  <si>
    <t>Nearest Operation</t>
  </si>
  <si>
    <t>Average Annual</t>
  </si>
  <si>
    <t xml:space="preserve">Urmeneta </t>
  </si>
  <si>
    <t xml:space="preserve">Downtown Sparwood </t>
  </si>
  <si>
    <t xml:space="preserve">Elkford High School </t>
  </si>
  <si>
    <t>Air Emissions</t>
  </si>
  <si>
    <t>Reclamation</t>
  </si>
  <si>
    <t>Relationships with Indigenous Peoples</t>
  </si>
  <si>
    <t>ECONOMIC VALUE DISTRIBUTED</t>
  </si>
  <si>
    <t>Operating Costs</t>
  </si>
  <si>
    <t>Capital Expenditures</t>
  </si>
  <si>
    <t>Vancouver Non-Partisan Association</t>
  </si>
  <si>
    <t xml:space="preserve">(1) Scope 1 (Direct) Greenhouse Gas Emissions: Emissions that occur from energy sources that are owned or controlled by the company. </t>
  </si>
  <si>
    <t xml:space="preserve">(2) Scope 2 (Indirect) Greenhouse Gas Emissions: Emissions that occur from the generation of purchased electricity consumed by the company. Scope 2 emissions physically occur at the facility where electricity is generated. </t>
  </si>
  <si>
    <r>
      <t>Energy Reduction Projects</t>
    </r>
    <r>
      <rPr>
        <b/>
        <vertAlign val="superscript"/>
        <sz val="10"/>
        <rFont val="Arial"/>
        <family val="2"/>
      </rPr>
      <t>(1)</t>
    </r>
  </si>
  <si>
    <t>(3) Scope 3 emissions are other emissions that arise from sources owned or controlled by other entities within our value chain.</t>
  </si>
  <si>
    <t xml:space="preserve">Cumulative reductions in GHG emissions since 2011 (kt) </t>
  </si>
  <si>
    <t>Cumulative reductions in energy from projects implemented since 2011(TJ)</t>
  </si>
  <si>
    <r>
      <t>841</t>
    </r>
    <r>
      <rPr>
        <b/>
        <vertAlign val="superscript"/>
        <sz val="10"/>
        <color theme="1"/>
        <rFont val="Arial"/>
        <family val="2"/>
      </rPr>
      <t>(1)</t>
    </r>
  </si>
  <si>
    <t>(1) Rounding of the individual numbers may cause a discrepancy in the total value.</t>
  </si>
  <si>
    <t>Steelmaking Coal Operations in the Elk Valley</t>
  </si>
  <si>
    <t>Economic Performance &amp; Contributions</t>
  </si>
  <si>
    <t>(5) Air emissions types not included in the tables, such as persistent organic pollutants, are not required to be reported by permit or legislation and are not material.</t>
  </si>
  <si>
    <r>
      <t>2016 Breakdown of Economic Value Generated and Distributed (millions)</t>
    </r>
    <r>
      <rPr>
        <b/>
        <vertAlign val="superscript"/>
        <sz val="10"/>
        <color theme="1"/>
        <rFont val="Arial"/>
        <family val="2"/>
      </rPr>
      <t>(1)</t>
    </r>
  </si>
  <si>
    <r>
      <t>Inter-segment elimination</t>
    </r>
    <r>
      <rPr>
        <vertAlign val="superscript"/>
        <sz val="10"/>
        <rFont val="Arial"/>
        <family val="2"/>
      </rPr>
      <t>(2)</t>
    </r>
    <r>
      <rPr>
        <sz val="10"/>
        <rFont val="Arial"/>
        <family val="2"/>
      </rPr>
      <t xml:space="preserve"> </t>
    </r>
  </si>
  <si>
    <r>
      <t>Revenues</t>
    </r>
    <r>
      <rPr>
        <vertAlign val="superscript"/>
        <sz val="10"/>
        <rFont val="Arial"/>
        <family val="2"/>
      </rPr>
      <t>(2)</t>
    </r>
  </si>
  <si>
    <r>
      <t>Payment to suppliers</t>
    </r>
    <r>
      <rPr>
        <vertAlign val="superscript"/>
        <sz val="10"/>
        <rFont val="Arial"/>
        <family val="2"/>
      </rPr>
      <t>(3)</t>
    </r>
  </si>
  <si>
    <r>
      <t>Employee Wages and Benefits</t>
    </r>
    <r>
      <rPr>
        <vertAlign val="superscript"/>
        <sz val="10"/>
        <rFont val="Arial"/>
        <family val="2"/>
      </rPr>
      <t>(4)</t>
    </r>
  </si>
  <si>
    <r>
      <t>Payments to providers of capital</t>
    </r>
    <r>
      <rPr>
        <vertAlign val="superscript"/>
        <sz val="10"/>
        <rFont val="Arial"/>
        <family val="2"/>
      </rPr>
      <t>(5)</t>
    </r>
  </si>
  <si>
    <r>
      <t>Income and Resource Taxes</t>
    </r>
    <r>
      <rPr>
        <vertAlign val="superscript"/>
        <sz val="10"/>
        <rFont val="Arial"/>
        <family val="2"/>
      </rPr>
      <t>(6)</t>
    </r>
  </si>
  <si>
    <r>
      <t>Community Investments</t>
    </r>
    <r>
      <rPr>
        <vertAlign val="superscript"/>
        <sz val="10"/>
        <rFont val="Arial"/>
        <family val="2"/>
      </rPr>
      <t>(7)</t>
    </r>
  </si>
  <si>
    <t xml:space="preserve">(7) Revenues are presented based on an accrual basis.  Internal cross-border sales are eliminated as shown.  </t>
  </si>
  <si>
    <t xml:space="preserve">(4) Income and resource taxes include amounts paid in the year. </t>
  </si>
  <si>
    <t xml:space="preserve">(5) Community investments include voluntary donations paid during the year. </t>
  </si>
  <si>
    <r>
      <t>(1) Payments to suppliers and contractors for materials and services include operating costs and capital expenditures. Operating costs include operating expenses at our mining and processing operations and our general and administration, exploration and research and development expenses and costs</t>
    </r>
    <r>
      <rPr>
        <sz val="8"/>
        <color rgb="FFFF0000"/>
        <rFont val="Arial"/>
        <family val="2"/>
      </rPr>
      <t xml:space="preserve"> </t>
    </r>
    <r>
      <rPr>
        <sz val="8"/>
        <color rgb="FF000000"/>
        <rFont val="Arial"/>
        <family val="2"/>
      </rPr>
      <t xml:space="preserve">relating to production stripping. Operating costs excludes depreciation, and employee wages and benefits which is specified separately. Capital expenditures are payments for purchases of property, plant and equipment, excluding the component relating to capitalized wages and benefits which are specified separately.  </t>
    </r>
  </si>
  <si>
    <t xml:space="preserve">(3) Payments to providers of capital includes dividends paid to shareholders and interest paid to debt holders. </t>
  </si>
  <si>
    <t>(2) Wages and Benefits reflects total amounts paid to employees relating to wages and benefits, including payroll taxes. In addition to the employee wages and benefits recognized in expenses on the financial statements, wages and benefits that have been capitalized to property, plant and equipment is also presented.</t>
  </si>
  <si>
    <t xml:space="preserve">(6) Payments to suppliers made for materials, product components, facilities and services purchases comprises operating expenses and capital expenditures. Historical data that did not include capital expenditures has not been restated. </t>
  </si>
  <si>
    <t>Political Contributions (donation amount)</t>
  </si>
  <si>
    <t>(1) Historical human resources-related data may have been restated due to continual enhancement of human resource reporting systems to improve data integrity and the implementation of standard definitions.</t>
  </si>
  <si>
    <t>High-Potential Incident Frequency</t>
  </si>
  <si>
    <t>Serious High-Potential Incident Frequency</t>
  </si>
  <si>
    <t>Potentially Fatal Occurrence Frequency</t>
  </si>
  <si>
    <t>Type</t>
  </si>
  <si>
    <t>(1) Active agreements are defined as agreements that have come into effect and are currently in force.</t>
  </si>
  <si>
    <t>Total Emissions - Direct (Scope 1)</t>
  </si>
  <si>
    <t xml:space="preserve">Total Emissions - Indirect (Scope 2) </t>
  </si>
  <si>
    <t>Total Emissions (Scope 1 + Scope 2)</t>
  </si>
  <si>
    <t xml:space="preserve">(1) On an annual basis, we report to the Canadian National Pollutant Release Inventory (NPRI) on a variety of parameters including PM, VOCs, NOx and SOx. NPRI has a threshold for reporting each parameter and if the facility falls beneath the threshold, they are not required to report. For NOx and VOCs, several of our operations do not meet this threshold, and as a result they are not required to report. Non-Canadian operations are not required by federal regulators to report on VOC emissions. </t>
  </si>
  <si>
    <t>n/r</t>
  </si>
  <si>
    <t xml:space="preserve">(1) On an annual basis, we report to the Canadian National Pollutant Release Inventory (NPRI) on a variety of parameters including PM, VOCs, NOx and SOx. NPRI has a threshold for reporting each parameter and if the facility falls beneath the threshold, they are not required to report. For NOx and VOCs, several of our operations do not meet this threshold, and as a result they are not required to report. Non-Canadian operations are not required by federal regulators to report on CO emissions. </t>
  </si>
  <si>
    <t xml:space="preserve">(1) On an annual basis, we report to the Canadian National Pollutant Release Inventory (NPRI) on a variety of parameters including PM, VOCs, NOx and SOx. NPRI has a threshold for reporting each parameter and if the facility falls beneath the threshold, they are not required to report. For NOx and VOCs, several of our operations do not meet this threshold, and as a result they are not required to report. Non-Canadian operations are not required by federal regulators to report on NOx emissions. </t>
  </si>
  <si>
    <t>(2) “n/m” stands for not measured and "n/r" stands for not reported.</t>
  </si>
  <si>
    <t>Total 2017</t>
  </si>
  <si>
    <t xml:space="preserve">(1) Revenues are presented based on an accrual basis. Internal cross-border sales are eliminated as shown. </t>
  </si>
  <si>
    <t xml:space="preserve">(2) Operating costs include operating expenses at our mining and processing operations and our general and administration, exploration and research and development expenses and costs relating to production stripping. Operating costs excludes depreciation, and employee wages and benefits, which are specified separately. Capital expenditures are payments for purchases of property, plant and equipment, excluding the component relating to capitalized wages and benefits, which is specified separately. </t>
  </si>
  <si>
    <t xml:space="preserve">(3) Wages and Benefits reflects total amounts paid to employees relating to wages and benefits, including payroll taxes. </t>
  </si>
  <si>
    <t>(4) Payments to providers of capital include dividends paid to shareholders, interest paid to debtholders, and payments for share repurchases less issuance of shares.</t>
  </si>
  <si>
    <t xml:space="preserve">(5) Income and resource taxes include amounts paid in the year. </t>
  </si>
  <si>
    <t>(6) Community investments include voluntary donations paid during the year.  </t>
  </si>
  <si>
    <r>
      <t xml:space="preserve">Inter-segment elimination </t>
    </r>
    <r>
      <rPr>
        <vertAlign val="superscript"/>
        <sz val="10"/>
        <rFont val="Arial"/>
        <family val="2"/>
      </rPr>
      <t>(1)</t>
    </r>
  </si>
  <si>
    <r>
      <t xml:space="preserve">Revenues </t>
    </r>
    <r>
      <rPr>
        <vertAlign val="superscript"/>
        <sz val="10"/>
        <rFont val="Arial"/>
        <family val="2"/>
      </rPr>
      <t>(1)</t>
    </r>
  </si>
  <si>
    <r>
      <t xml:space="preserve">Payment to Suppliers </t>
    </r>
    <r>
      <rPr>
        <vertAlign val="superscript"/>
        <sz val="10"/>
        <rFont val="Arial"/>
        <family val="2"/>
      </rPr>
      <t>(2)</t>
    </r>
  </si>
  <si>
    <r>
      <t xml:space="preserve">Employee Wages and Benefits </t>
    </r>
    <r>
      <rPr>
        <vertAlign val="superscript"/>
        <sz val="10"/>
        <rFont val="Arial"/>
        <family val="2"/>
      </rPr>
      <t>(3)</t>
    </r>
  </si>
  <si>
    <r>
      <t xml:space="preserve">Payments to providers of capital </t>
    </r>
    <r>
      <rPr>
        <vertAlign val="superscript"/>
        <sz val="10"/>
        <rFont val="Arial"/>
        <family val="2"/>
      </rPr>
      <t>(4)</t>
    </r>
  </si>
  <si>
    <r>
      <t xml:space="preserve">Income and Resource Taxes </t>
    </r>
    <r>
      <rPr>
        <vertAlign val="superscript"/>
        <sz val="10"/>
        <rFont val="Arial"/>
        <family val="2"/>
      </rPr>
      <t>(5)</t>
    </r>
  </si>
  <si>
    <r>
      <t xml:space="preserve">Community Investments </t>
    </r>
    <r>
      <rPr>
        <vertAlign val="superscript"/>
        <sz val="10"/>
        <rFont val="Arial"/>
        <family val="2"/>
      </rPr>
      <t>(6)</t>
    </r>
  </si>
  <si>
    <t>2017 Breakdown of Economic Value Generated and Distributed (millions)</t>
  </si>
  <si>
    <t>(1) Data is not directly comparable between operations, as there are differences in how each operation defines “local” and how each operation tracks data.</t>
  </si>
  <si>
    <t>(2) “Local” is defined as persons or groups of persons living and/or working in any areas that are economically, socially or environmentally impacted (positively or negatively) by an organization’s operations. The community can range from persons living adjacent to operations to isolated settlements at a distance from operations, but individuals are still likely to be affected by these operations.</t>
  </si>
  <si>
    <t>Dollars spent on training  across the company (millions)</t>
  </si>
  <si>
    <t>Board of Directors</t>
  </si>
  <si>
    <t>Operational or Technical Positions</t>
  </si>
  <si>
    <t>Of the Operational or Technical Positions, the % in Leadership Positions</t>
  </si>
  <si>
    <t>Women in Leadership and Technical Positions</t>
  </si>
  <si>
    <t>2.6:1</t>
  </si>
  <si>
    <t>1.5:1</t>
  </si>
  <si>
    <t>Other Medical Disorders</t>
  </si>
  <si>
    <t>Dollars spent (millions)</t>
  </si>
  <si>
    <t xml:space="preserve">Company-wide Procurement Spend on Suppliers Who Self-Identified as Indigenous </t>
  </si>
  <si>
    <t>Agreement Type</t>
  </si>
  <si>
    <t>Signed (year)</t>
  </si>
  <si>
    <t xml:space="preserve">Whitefish Lake First Nation </t>
  </si>
  <si>
    <t>Participation Agreement</t>
  </si>
  <si>
    <t>Ermineskin First Nation</t>
  </si>
  <si>
    <t>Elk Valley</t>
  </si>
  <si>
    <t xml:space="preserve">Ktunaxa Nation Council  </t>
  </si>
  <si>
    <t>Impact Management and Benefits Agreemgent</t>
  </si>
  <si>
    <t>Sucker Creek First Nation</t>
  </si>
  <si>
    <t>Memorandum of Understanding</t>
  </si>
  <si>
    <t xml:space="preserve">Shuswap Indian Band  </t>
  </si>
  <si>
    <t xml:space="preserve">Alexis Nakota Sioux </t>
  </si>
  <si>
    <t>Impact Benefit Agreement</t>
  </si>
  <si>
    <t>Project</t>
  </si>
  <si>
    <t>Quintette</t>
  </si>
  <si>
    <t xml:space="preserve">West Moberly First Nations                              </t>
  </si>
  <si>
    <t xml:space="preserve">Saulteau First Nations                                         </t>
  </si>
  <si>
    <t>McLeod Lake Indian Band</t>
  </si>
  <si>
    <t xml:space="preserve">Halfway River First Nation                                  </t>
  </si>
  <si>
    <t>Copper</t>
  </si>
  <si>
    <t>QB</t>
  </si>
  <si>
    <t xml:space="preserve">Quechua Indigenous Community from Huatacondo  </t>
  </si>
  <si>
    <t>Chiclla</t>
  </si>
  <si>
    <t>Framework Agreement</t>
  </si>
  <si>
    <t xml:space="preserve">Lower Nicola Indian Band (LNIB)                 
</t>
  </si>
  <si>
    <t>Relationship Agreement</t>
  </si>
  <si>
    <t>Stk'emlupsemc the Secwepemc (SSC)</t>
  </si>
  <si>
    <t>Joint Relationship Agreement</t>
  </si>
  <si>
    <t>QB2</t>
  </si>
  <si>
    <t>Tamentica and Copaquire</t>
  </si>
  <si>
    <t>Cooperation, Sustainability and Mutual Benefit Agreement.</t>
  </si>
  <si>
    <t>Cooperation Agreement and Permanent Working Table</t>
  </si>
  <si>
    <t>Collaboration Agreement</t>
  </si>
  <si>
    <t>Zinc</t>
  </si>
  <si>
    <t xml:space="preserve">Iñupiat of Northwest Alaska  </t>
  </si>
  <si>
    <t>Development and Operating Agreement</t>
  </si>
  <si>
    <t>Kivalina IRA</t>
  </si>
  <si>
    <t>City of Kivalina</t>
  </si>
  <si>
    <t>Memorandum of Agreement</t>
  </si>
  <si>
    <t>Kivalina IRA Council</t>
  </si>
  <si>
    <t>NANA Regional Corporation, Inc.</t>
  </si>
  <si>
    <t>Land Use Agreement</t>
  </si>
  <si>
    <t>Energy</t>
  </si>
  <si>
    <t>Frontier</t>
  </si>
  <si>
    <t>Fort McMurray #468 First Nation</t>
  </si>
  <si>
    <t>Funding Agreement</t>
  </si>
  <si>
    <t>Métis Nation of Alberta Association Fort McMurray Local Council 1935</t>
  </si>
  <si>
    <t>Métis Nation of Alberta, Lakeland Local Council 1909</t>
  </si>
  <si>
    <t>Fort McKay Métis Community Association</t>
  </si>
  <si>
    <t>Frontier Project Participation Agreement</t>
  </si>
  <si>
    <t>Métis Nation of Alberta Association Local #125 Fort Chipewyan</t>
  </si>
  <si>
    <t>Fort McKay First Nation</t>
  </si>
  <si>
    <t>Long Term Sustainability Agreement</t>
  </si>
  <si>
    <t>Australia</t>
  </si>
  <si>
    <t>Lennard Shelf</t>
  </si>
  <si>
    <t>Gooniyandi People</t>
  </si>
  <si>
    <t>Juan</t>
  </si>
  <si>
    <t>Exploration Agreement</t>
  </si>
  <si>
    <t>CR</t>
  </si>
  <si>
    <t>Teck Exploration Agreement</t>
  </si>
  <si>
    <t>Skin Tyee First Nation</t>
  </si>
  <si>
    <t>Nee Tahi Buhn</t>
  </si>
  <si>
    <t>LawnHill</t>
  </si>
  <si>
    <t>Waanyi People</t>
  </si>
  <si>
    <r>
      <t>Active Agreements with Indigenous Peoples</t>
    </r>
    <r>
      <rPr>
        <b/>
        <vertAlign val="superscript"/>
        <sz val="11"/>
        <color theme="1"/>
        <rFont val="Arial"/>
        <family val="2"/>
      </rPr>
      <t>(1)</t>
    </r>
  </si>
  <si>
    <t>Community of Interest</t>
  </si>
  <si>
    <t>Business Unit</t>
  </si>
  <si>
    <t>Relationships with Communities</t>
  </si>
  <si>
    <t>(1) At our Trail Operations, we recycle materials purchased from external users. Our focus remains on treating cathode ray tube glass, plus small quantities of zinc alkaline batteries and other post-consumer waste, through our lead acid battery recycling program.</t>
  </si>
  <si>
    <t>Total Non-Hazardous</t>
  </si>
  <si>
    <t>Total Hazardous</t>
  </si>
  <si>
    <t xml:space="preserve">Area disturbed during the current year (ha) </t>
  </si>
  <si>
    <r>
      <t>Energy Consumption by Type</t>
    </r>
    <r>
      <rPr>
        <vertAlign val="superscript"/>
        <sz val="10"/>
        <color theme="1"/>
        <rFont val="Arial"/>
        <family val="2"/>
      </rPr>
      <t xml:space="preserve">(1) </t>
    </r>
  </si>
  <si>
    <t>Steelmaking Coal Production Intensity</t>
  </si>
  <si>
    <t>Zinc and Lead Production Intensity</t>
  </si>
  <si>
    <t>Copper Production Intensity</t>
  </si>
  <si>
    <t xml:space="preserve">(1) Scope 1 (Direct) GHG emissions are those that occur from energy sources that are owned or controlled by the company. </t>
  </si>
  <si>
    <t>Ambient Particulate Matter of Size Less Than 2.5 Microns (µg/m³)</t>
  </si>
  <si>
    <t>Ambient Particulate Matter of Size Less Than 10 Microns (µg/m³)</t>
  </si>
  <si>
    <t>Urmeneta</t>
  </si>
  <si>
    <t>Downtown Sparwood</t>
  </si>
  <si>
    <t>Elkford High School</t>
  </si>
  <si>
    <t>Butler Park</t>
  </si>
  <si>
    <t>(1) Feedback levels will vary from year to year for several reasons, including the level of permitting or project activity, which tends to increase the amount of feedback, and community use of feedback mechanisms. As efforts increase by our sites to improve the extent to which feedback mechanisms are used we may see an increase in the amount of feedback received.</t>
  </si>
  <si>
    <r>
      <t>Total Employee Turnover</t>
    </r>
    <r>
      <rPr>
        <b/>
        <vertAlign val="superscript"/>
        <sz val="10"/>
        <color theme="1"/>
        <rFont val="Arial"/>
        <family val="2"/>
      </rPr>
      <t>(1)</t>
    </r>
  </si>
  <si>
    <t>(1) Employee turnover data includes regular employees only.</t>
  </si>
  <si>
    <t>Lost Time Injury Frequency</t>
  </si>
  <si>
    <t>Lost Time Disabling Injury Frequency</t>
  </si>
  <si>
    <t>Lost Time Injury Severity</t>
  </si>
  <si>
    <t>Amount of recycled material</t>
  </si>
  <si>
    <r>
      <t>917</t>
    </r>
    <r>
      <rPr>
        <b/>
        <vertAlign val="superscript"/>
        <sz val="10"/>
        <color rgb="FF000000"/>
        <rFont val="Arial"/>
        <family val="2"/>
      </rPr>
      <t>(1)</t>
    </r>
  </si>
  <si>
    <t>Nina family Tacora/Troncal Surface Property Owners</t>
  </si>
  <si>
    <t>Transit and activity execution authorization</t>
  </si>
  <si>
    <t>Environmental Impact Assessment Agreement on Measures and Commitments</t>
  </si>
  <si>
    <t>(3) Senior management is defined by their compensation band, which is determined by job responsibilities.</t>
  </si>
  <si>
    <r>
      <t>Percentage of Senior Management Roles Filled by Locals</t>
    </r>
    <r>
      <rPr>
        <vertAlign val="superscript"/>
        <sz val="10"/>
        <color theme="1"/>
        <rFont val="Arial"/>
        <family val="2"/>
      </rPr>
      <t>(1),(2),(3)</t>
    </r>
  </si>
  <si>
    <t>Hourly</t>
  </si>
  <si>
    <t>Staff</t>
  </si>
  <si>
    <t xml:space="preserve">Health &amp; Safety </t>
  </si>
  <si>
    <t>(3) A Lost-Time Injury is an occupational injury that results in loss of one or more days beyond the initial day of the injury from the employee's scheduled work beyond the date of injury.</t>
  </si>
  <si>
    <t xml:space="preserve">(5) A fatality is defined as a work-related injury that results in the loss of life. This does not include deaths from occupational disease or illness. </t>
  </si>
  <si>
    <t>Hearing Loss</t>
  </si>
  <si>
    <t>Water Stewardship</t>
  </si>
  <si>
    <t>Processs Related HPIs</t>
  </si>
  <si>
    <t>Frequency per 1,000,000 hours</t>
  </si>
  <si>
    <t xml:space="preserve">(1) Process safety events are those that typically involve an unexpected mechanical integrity failure in a pipeline system or processing facility that may result in a fire, explosion, rupture or hazardous chemical leak. </t>
  </si>
  <si>
    <t>(4) A Disabling Injury is a work-related injury that, by orders of a qualified practitioner, designates a person, although at work, unable to perform their full range of regular work duties on the next scheduled work shift after the day of the injury.</t>
  </si>
  <si>
    <t xml:space="preserve">(6) Frequency indicators in this table are calculated by the number of events in the period multiplied by 200,000 and divided by the number of exposure hours in the period, which refers to the total number of actual hours worked by employees/contractors at a site where one or more employees/contractors are working or are present as a condition of their employment and are carrying out activities related to their employment duties. Hours of exposure may be calculated differently from site to site; for example, time sheets, estimations and data from human resources are inputs into the total number of exposure hours. </t>
  </si>
  <si>
    <t>All Operations</t>
  </si>
  <si>
    <t>Volume of water by quality</t>
  </si>
  <si>
    <t>Evaporation</t>
  </si>
  <si>
    <t>Entrainment</t>
  </si>
  <si>
    <t>Change of Storage</t>
  </si>
  <si>
    <t>(1) Calculations made using 2010 as the baseline year.</t>
  </si>
  <si>
    <r>
      <t>(2)</t>
    </r>
    <r>
      <rPr>
        <sz val="7"/>
        <color theme="1"/>
        <rFont val="Times New Roman"/>
        <family val="1"/>
      </rPr>
      <t> </t>
    </r>
    <r>
      <rPr>
        <sz val="8"/>
        <color theme="1"/>
        <rFont val="Arial"/>
        <family val="2"/>
      </rPr>
      <t>Our feedback system allows for multiple labels to be assigned to each grievance/feedback. For the purposes of these diagrams, we have chosen the primary label assigned by our community relations professionals.</t>
    </r>
  </si>
  <si>
    <r>
      <t>Significant Disputes</t>
    </r>
    <r>
      <rPr>
        <vertAlign val="superscript"/>
        <sz val="10"/>
        <color theme="1"/>
        <rFont val="Arial"/>
        <family val="2"/>
      </rPr>
      <t>(1)</t>
    </r>
  </si>
  <si>
    <t xml:space="preserve"># of significant disputes </t>
  </si>
  <si>
    <t>Economic Value Retained</t>
  </si>
  <si>
    <t xml:space="preserve">             - </t>
  </si>
  <si>
    <t xml:space="preserve">               - </t>
  </si>
  <si>
    <t xml:space="preserve">            - </t>
  </si>
  <si>
    <t xml:space="preserve">                - </t>
  </si>
  <si>
    <t xml:space="preserve">          - </t>
  </si>
  <si>
    <t xml:space="preserve">      - </t>
  </si>
  <si>
    <t xml:space="preserve">           - </t>
  </si>
  <si>
    <t>(1) Revenues are presented based on an accrual basis. Internal cross-border sales are eliminated as shown.</t>
  </si>
  <si>
    <t xml:space="preserve">(2) Operating costs include operating expenses at our mining and processing operations and our general and administration, exploration and research, and development expenses and costs relating to production stripping. Operating costs excludes depreciation, and employee wages and benefits, which are specified separately. Capital expenditures are payments for purchases of property, plant and equipment, excluding the component relating to capitalized wages and benefits, which is specified separately. </t>
  </si>
  <si>
    <t xml:space="preserve">(4) Payments to providers of capital include dividends paid to shareholders, interest paid to debtholders, and payments for share repurchases less issuance of shares. </t>
  </si>
  <si>
    <t>(6) Community investments include voluntary donations paid during the year.</t>
  </si>
  <si>
    <t>2018 Breakdown of Economic Value Generated and Distributed (millions)</t>
  </si>
  <si>
    <r>
      <t>Revenues</t>
    </r>
    <r>
      <rPr>
        <vertAlign val="superscript"/>
        <sz val="10"/>
        <color theme="1"/>
        <rFont val="Arial"/>
        <family val="2"/>
      </rPr>
      <t>(1)</t>
    </r>
  </si>
  <si>
    <r>
      <t>Payment to Suppliers</t>
    </r>
    <r>
      <rPr>
        <vertAlign val="superscript"/>
        <sz val="10"/>
        <color theme="1"/>
        <rFont val="Arial"/>
        <family val="2"/>
      </rPr>
      <t>(2)</t>
    </r>
  </si>
  <si>
    <r>
      <t>Employee Wages and Benefits</t>
    </r>
    <r>
      <rPr>
        <vertAlign val="superscript"/>
        <sz val="10"/>
        <color theme="1"/>
        <rFont val="Arial"/>
        <family val="2"/>
      </rPr>
      <t>(3)</t>
    </r>
  </si>
  <si>
    <r>
      <t>Payments to providers of capital</t>
    </r>
    <r>
      <rPr>
        <vertAlign val="superscript"/>
        <sz val="10"/>
        <color theme="1"/>
        <rFont val="Arial"/>
        <family val="2"/>
      </rPr>
      <t>(4)</t>
    </r>
  </si>
  <si>
    <r>
      <t>Income and Resource Taxes</t>
    </r>
    <r>
      <rPr>
        <vertAlign val="superscript"/>
        <sz val="10"/>
        <color theme="1"/>
        <rFont val="Arial"/>
        <family val="2"/>
      </rPr>
      <t>(5)</t>
    </r>
  </si>
  <si>
    <r>
      <t>Community Investments</t>
    </r>
    <r>
      <rPr>
        <vertAlign val="superscript"/>
        <sz val="10"/>
        <color theme="1"/>
        <rFont val="Arial"/>
        <family val="2"/>
      </rPr>
      <t>(6)</t>
    </r>
  </si>
  <si>
    <r>
      <t>Inter-segment elimination</t>
    </r>
    <r>
      <rPr>
        <vertAlign val="superscript"/>
        <sz val="10"/>
        <color theme="1"/>
        <rFont val="Arial"/>
        <family val="2"/>
      </rPr>
      <t>(2)</t>
    </r>
  </si>
  <si>
    <r>
      <t>Community Investment by Site</t>
    </r>
    <r>
      <rPr>
        <vertAlign val="superscript"/>
        <sz val="10"/>
        <color theme="1"/>
        <rFont val="Arial"/>
        <family val="2"/>
      </rPr>
      <t>(</t>
    </r>
    <r>
      <rPr>
        <b/>
        <vertAlign val="superscript"/>
        <sz val="10"/>
        <color theme="1"/>
        <rFont val="Arial"/>
        <family val="2"/>
      </rPr>
      <t>1)</t>
    </r>
  </si>
  <si>
    <t>Community Investment Focused on Indigenous Peoples</t>
  </si>
  <si>
    <r>
      <t>Number of Active Indigenous Agreements</t>
    </r>
    <r>
      <rPr>
        <b/>
        <vertAlign val="superscript"/>
        <sz val="11"/>
        <color theme="1"/>
        <rFont val="Arial"/>
        <family val="2"/>
      </rPr>
      <t>(1)</t>
    </r>
  </si>
  <si>
    <t>Project/Operation</t>
  </si>
  <si>
    <t>Cooperation Agreement</t>
  </si>
  <si>
    <t xml:space="preserve">QB2 </t>
  </si>
  <si>
    <t>Asociación Ganadera Indígena de Copaquire (AGIC)</t>
  </si>
  <si>
    <t>Asociación Índigena Aymara Naciente Collahuasi</t>
  </si>
  <si>
    <t>Asociación Indígena Aymara Salar de Coposa</t>
  </si>
  <si>
    <t>Sindicato de Trabajadores Independientes de Pescadores y Buzos Mariscadores de Chanavayita (Sindicato N°1)</t>
  </si>
  <si>
    <t>Sindicato de Trabajadores Independientes de Algueros y Recolectores de Orilla Santiago Cortés de Chanavayita (Sindicato N°3)</t>
  </si>
  <si>
    <t>Sindicato de Trabajadores Independientes de Algueros y Recolectores de Orilla y/o pescador Nuevo Horizonte de Chanavayita (Sindicato N°4)</t>
  </si>
  <si>
    <t>Frontier Project Participation and Economic Agreement</t>
  </si>
  <si>
    <t>Owl River Métis Local 1949</t>
  </si>
  <si>
    <t>Athabasca Landing Métis Local 2010</t>
  </si>
  <si>
    <t xml:space="preserve">Buffalo Lake Métis Local 2002 </t>
  </si>
  <si>
    <t xml:space="preserve">Willow Lake (Anzac) Métis Local 780 </t>
  </si>
  <si>
    <t xml:space="preserve">Conklin Métis Local 193 </t>
  </si>
  <si>
    <t>Athabasca Chipewyan First Nation</t>
  </si>
  <si>
    <t xml:space="preserve">Participation Agreement </t>
  </si>
  <si>
    <t>Mikisew Cree First Nation</t>
  </si>
  <si>
    <t>Flores family Tacora/Troncal Surface Property Owners</t>
  </si>
  <si>
    <t>Marimo</t>
  </si>
  <si>
    <t>Mitakoodi and Mayi People</t>
  </si>
  <si>
    <t>Galore Creek</t>
  </si>
  <si>
    <t>Tahltan Nation</t>
  </si>
  <si>
    <t>Communication Agreement</t>
  </si>
  <si>
    <t>Implementation of the Livestock Development Measure Update: QB</t>
  </si>
  <si>
    <t xml:space="preserve">
Caleta Cáñamo Independent Shellfish Harvesting Divers and Similar Branches Union N°1. 
Caleta Caramucho Independent Beachcombers and Artisanal Fishermen Union N°2. 
Caleta Caramucho Independent Coastal Free Divers Union N°1- Iquique. 
'Nueva Esperanza' Independent Artisanal Fishermen, Shellfish Harvesting Divers, Beachcombers and Shipbuilders Union N°2, Chanavayita.
</t>
  </si>
  <si>
    <t>Quebrada Yabricolita and Caya Aymara Indigenous and Cultural Livestock Association</t>
  </si>
  <si>
    <t>Ticona family Tacora/Troncal Surface Property Owners</t>
  </si>
  <si>
    <t>Cano family Tacora/Troncal Surface Property Owners</t>
  </si>
  <si>
    <t>Chura family Tacora/Troncal Surface Property Owners</t>
  </si>
  <si>
    <t>Valdés family Tacora/Troncal Surface Property Owners</t>
  </si>
  <si>
    <t>Chambilla family Tacora/Troncal Surface Property Owners</t>
  </si>
  <si>
    <t xml:space="preserve">Ecozona Matilla </t>
  </si>
  <si>
    <r>
      <t>Nlaka'pamux Nation Tribal Council (NNTC)</t>
    </r>
    <r>
      <rPr>
        <sz val="10"/>
        <color theme="5"/>
        <rFont val="Arial"/>
        <family val="2"/>
      </rPr>
      <t xml:space="preserve"> </t>
    </r>
  </si>
  <si>
    <r>
      <t>Nlaka'pamux Participating Bands (CNA)</t>
    </r>
    <r>
      <rPr>
        <sz val="10"/>
        <color theme="5"/>
        <rFont val="Arial"/>
        <family val="2"/>
      </rPr>
      <t xml:space="preserve">  </t>
    </r>
  </si>
  <si>
    <t xml:space="preserve">Métis Nation of Alberta Region 1 </t>
  </si>
  <si>
    <t>Under 30 years</t>
  </si>
  <si>
    <t>30 to 50 years</t>
  </si>
  <si>
    <t>Over 50 Years</t>
  </si>
  <si>
    <t>China</t>
  </si>
  <si>
    <t>Turkey</t>
  </si>
  <si>
    <t>Ireland</t>
  </si>
  <si>
    <t>Female Total</t>
  </si>
  <si>
    <t>Male Total</t>
  </si>
  <si>
    <t>2.5:1</t>
  </si>
  <si>
    <t>(1) Recycled waste includes waste that is diverted from the landfill through recycling and reuse. Waste sent off-site but not recycled includes waste disposed of at appropriate facilities, landfills and deep-well injections.</t>
  </si>
  <si>
    <r>
      <t>Corporate Offices and Projects</t>
    </r>
    <r>
      <rPr>
        <vertAlign val="superscript"/>
        <sz val="10"/>
        <color rgb="FF000000"/>
        <rFont val="Arial"/>
        <family val="2"/>
      </rPr>
      <t>(2)</t>
    </r>
  </si>
  <si>
    <r>
      <t>Steelmaking Coal Operations</t>
    </r>
    <r>
      <rPr>
        <vertAlign val="superscript"/>
        <sz val="10"/>
        <color rgb="FF000000"/>
        <rFont val="Arial"/>
        <family val="2"/>
      </rPr>
      <t>(3)</t>
    </r>
  </si>
  <si>
    <t>As of mid-2017, Teck does not make political donations and does not make use of corporate resources, including funds, goods, property or services, for the purpose of contributing to a political party or any individual candidate seeking election at any level of government in any jurisdictions.</t>
  </si>
  <si>
    <t>Temporary</t>
  </si>
  <si>
    <t>Permanent</t>
  </si>
  <si>
    <t>Namibia</t>
  </si>
  <si>
    <t>Japan</t>
  </si>
  <si>
    <t>Mexico</t>
  </si>
  <si>
    <t>Part-Time</t>
  </si>
  <si>
    <t>Full-Time</t>
  </si>
  <si>
    <t>(1) We track training hours for all activities related to further development of employees’ skills. These hours can include training provided by Teck trainers and/or external consultants; it does not include basic compliance training.</t>
  </si>
  <si>
    <t>(1) Total number of significant disputes relating to land use and the customary rights of local communities and Indigenous Peoples at Teck sites.</t>
  </si>
  <si>
    <t>(4) Teck’s quantification methodology for our Scope 1 and Scope 2 emissions is aligned with the Greenhouse Gas Protocol: A Corporate Accounting and Reporting Standard</t>
  </si>
  <si>
    <t>(4) Our Canadian sites report annually to the National Pollutant Release Inventory (NPRI) and American operations report to the Toxic Release Inventory (TRI), which have different reporting requirements and calculation methods. Information in this table may not reflect exactly the contents of NPRI and/or TRI reports, due to different reporting definitions concerning site boundaries as well as the inclusion of mobile equipment in the above table, which is not required in some regulatory reporting requirements.</t>
  </si>
  <si>
    <t>Total Employees by Employment Type and Gender</t>
  </si>
  <si>
    <t>Total Employees by Employment Type and Region</t>
  </si>
  <si>
    <t>Full-time Employees by Employment Type and Gender</t>
  </si>
  <si>
    <t>(2) Workforce data includes regular, casual and fixed-term employees unless otherwise stated.</t>
  </si>
  <si>
    <r>
      <t>Average Hours of Training per Employee</t>
    </r>
    <r>
      <rPr>
        <b/>
        <vertAlign val="superscript"/>
        <sz val="10"/>
        <color theme="1"/>
        <rFont val="Arial"/>
        <family val="2"/>
      </rPr>
      <t>(1)</t>
    </r>
  </si>
  <si>
    <r>
      <t>Recycled Material at Trail Operations (tonnes)</t>
    </r>
    <r>
      <rPr>
        <b/>
        <vertAlign val="superscript"/>
        <sz val="10"/>
        <color theme="1"/>
        <rFont val="Arial"/>
        <family val="2"/>
      </rPr>
      <t>(1)</t>
    </r>
  </si>
  <si>
    <t>Total Recordable Injury Frequency (per 200,000 hours)</t>
  </si>
  <si>
    <t>2018 Total Recordable Injury Frequency (by scope)</t>
  </si>
  <si>
    <t>2017 Total Recordable Injury Frequency (by scope)</t>
  </si>
  <si>
    <t>2016 Total Recordable Injury Frequency (by scope)</t>
  </si>
  <si>
    <t>Total Recordable Injury Frequency (per 1,000,000 hours)</t>
  </si>
  <si>
    <r>
      <t>Teck Operated</t>
    </r>
    <r>
      <rPr>
        <b/>
        <vertAlign val="superscript"/>
        <sz val="10"/>
        <rFont val="Arial"/>
        <family val="2"/>
      </rPr>
      <t>(1)</t>
    </r>
  </si>
  <si>
    <r>
      <t>Teck Total</t>
    </r>
    <r>
      <rPr>
        <b/>
        <vertAlign val="superscript"/>
        <sz val="10"/>
        <rFont val="Arial"/>
        <family val="2"/>
      </rPr>
      <t>(2)</t>
    </r>
  </si>
  <si>
    <t>(1) Teck operated data covers all operations in which Teck holds majority ownership and directly manages.</t>
  </si>
  <si>
    <t>(2) Teck total data covers operations that are included in 'Teck Operated' as well as our percentage ownership in operations in which we have a minority ownership and do not directly manage.</t>
  </si>
  <si>
    <t>2020 Sustainability Performance Data</t>
  </si>
  <si>
    <t xml:space="preserve">See our 2020 Annual Report for a full set of financial and production data. </t>
  </si>
  <si>
    <t xml:space="preserve">See our 2020 Sustainability Report for further details on our reporting methodology. </t>
  </si>
  <si>
    <t xml:space="preserve">Takomkane &amp; Friendly Lake </t>
  </si>
  <si>
    <t>Soda Creek Indian Band, Canim Lake Indian Band &amp; Williams Lake First Nation</t>
  </si>
  <si>
    <t>Ecozona Matilla</t>
  </si>
  <si>
    <t>Cooperation, Sustainability and Mutual Benefit Agreement</t>
  </si>
  <si>
    <t>Asociación Indígena Aymara de Caleta Chanavaya</t>
  </si>
  <si>
    <t>Asociación Indígena Wilamasi de Pescadores Mamaquta, Caleta Chanavaya</t>
  </si>
  <si>
    <t>Comunidad Indígena Quechua Ollagüe</t>
  </si>
  <si>
    <t>Office of the Wet'suwet'en</t>
  </si>
  <si>
    <t xml:space="preserve">Communications &amp; Engagement Agreement </t>
  </si>
  <si>
    <t xml:space="preserve">Community Participation Agreement </t>
  </si>
  <si>
    <t>Paradise</t>
  </si>
  <si>
    <t>Indjalandji Dhidhanu People</t>
  </si>
  <si>
    <t>Native Title and Cultural Heritage Agreement</t>
  </si>
  <si>
    <t>Blas Mamani + Silvestre Titire/Troncal Surface Property Owners</t>
  </si>
  <si>
    <t>Kanaka Bar Indian Band</t>
  </si>
  <si>
    <t>Mitakoodi People</t>
  </si>
  <si>
    <t>Native Title and Heritage Protection Agreement</t>
  </si>
  <si>
    <t>Cirque</t>
  </si>
  <si>
    <t>Kwadacha Nation</t>
  </si>
  <si>
    <t>2019 Breakdown of Economic Value Generated and Distributed (millions)</t>
  </si>
  <si>
    <t>(2)) Operating costs include operating expenses at our mining and processing operations and our general and administration, exploration and research and development expenses and costs relating to production stripping. Operating costs excludes depreciation, employee wages and benefits, and change in inventory which are specified separately. Capital expenditures are payments for purchases of property, plant and equipment, excluding the component relating to capitalized wages and benefits, which is specified separately. Deferred stripping is included in operating costs and not capital expenditure.</t>
  </si>
  <si>
    <t>2020 Breakdown of Economic Value Generated and Distributed (millions)</t>
  </si>
  <si>
    <r>
      <t>Health and Safety Performance - Teck Total</t>
    </r>
    <r>
      <rPr>
        <b/>
        <vertAlign val="superscript"/>
        <sz val="10"/>
        <color rgb="FF000000"/>
        <rFont val="Arial"/>
        <family val="2"/>
      </rPr>
      <t>(</t>
    </r>
    <r>
      <rPr>
        <vertAlign val="superscript"/>
        <sz val="10"/>
        <color rgb="FF000000"/>
        <rFont val="Arial"/>
        <family val="2"/>
      </rPr>
      <t>1),(2),(3),(4),(5),(6)</t>
    </r>
  </si>
  <si>
    <r>
      <t>1.2</t>
    </r>
    <r>
      <rPr>
        <vertAlign val="superscript"/>
        <sz val="10"/>
        <color rgb="FF000000"/>
        <rFont val="Arial"/>
        <family val="2"/>
      </rPr>
      <t>(7)</t>
    </r>
  </si>
  <si>
    <r>
      <t>Health and Safety Performance - Teck-Operated</t>
    </r>
    <r>
      <rPr>
        <b/>
        <vertAlign val="superscript"/>
        <sz val="10"/>
        <color rgb="FF000000"/>
        <rFont val="Arial"/>
        <family val="2"/>
      </rPr>
      <t>(</t>
    </r>
    <r>
      <rPr>
        <vertAlign val="superscript"/>
        <sz val="10"/>
        <color rgb="FF000000"/>
        <rFont val="Arial"/>
        <family val="2"/>
      </rPr>
      <t>1),(2),(3),(4),(5),(6)</t>
    </r>
  </si>
  <si>
    <r>
      <t>2016</t>
    </r>
    <r>
      <rPr>
        <b/>
        <vertAlign val="superscript"/>
        <sz val="10"/>
        <color rgb="FF000000"/>
        <rFont val="Arial"/>
        <family val="2"/>
      </rPr>
      <t>(7)</t>
    </r>
  </si>
  <si>
    <t>(1) Safety statistics in this table include both employees and contractors at all of our locations in which Teck holds majority ownership and directly manages (operations, projects, closed properties, exploration sites and offices). For sites where Teck owns more than 50%, safety statistics are weighted 100%. We define incidents according to the requirements of the U.S. Department of Labor’s Mine Safety and Health Administration. Severity is calculated as the number of days missed due to Lost-Time Injuries per 200,000 hours worked.</t>
  </si>
  <si>
    <r>
      <t>Occupational Disease Cases by Year and Gender</t>
    </r>
    <r>
      <rPr>
        <b/>
        <vertAlign val="superscript"/>
        <sz val="10"/>
        <color rgb="FF000000"/>
        <rFont val="Arial"/>
        <family val="2"/>
      </rPr>
      <t>(1),(2),(3)</t>
    </r>
  </si>
  <si>
    <r>
      <t>Occupational Disease Rate by Year</t>
    </r>
    <r>
      <rPr>
        <b/>
        <vertAlign val="superscript"/>
        <sz val="10"/>
        <color rgb="FF000000"/>
        <rFont val="Arial"/>
        <family val="2"/>
      </rPr>
      <t>(1),(2),(3),(5)</t>
    </r>
  </si>
  <si>
    <r>
      <t>2018</t>
    </r>
    <r>
      <rPr>
        <b/>
        <vertAlign val="superscript"/>
        <sz val="10"/>
        <color rgb="FF000000"/>
        <rFont val="Arial"/>
        <family val="2"/>
      </rPr>
      <t>(5)</t>
    </r>
  </si>
  <si>
    <r>
      <t>2017</t>
    </r>
    <r>
      <rPr>
        <b/>
        <vertAlign val="superscript"/>
        <sz val="10"/>
        <color rgb="FF000000"/>
        <rFont val="Arial"/>
        <family val="2"/>
      </rPr>
      <t>(5)</t>
    </r>
  </si>
  <si>
    <r>
      <t>2016</t>
    </r>
    <r>
      <rPr>
        <b/>
        <vertAlign val="superscript"/>
        <sz val="10"/>
        <color rgb="FF000000"/>
        <rFont val="Arial"/>
        <family val="2"/>
      </rPr>
      <t>(5)</t>
    </r>
  </si>
  <si>
    <r>
      <t>High Potential Incident Performance - Teck Total</t>
    </r>
    <r>
      <rPr>
        <b/>
        <vertAlign val="superscript"/>
        <sz val="10"/>
        <color rgb="FF000000"/>
        <rFont val="Arial"/>
        <family val="2"/>
      </rPr>
      <t>(1),(2)</t>
    </r>
  </si>
  <si>
    <r>
      <t>High Potential Incident Performance - Teck-Operated</t>
    </r>
    <r>
      <rPr>
        <b/>
        <vertAlign val="superscript"/>
        <sz val="10"/>
        <color rgb="FF000000"/>
        <rFont val="Arial"/>
        <family val="2"/>
      </rPr>
      <t>(1),(2),(3)</t>
    </r>
  </si>
  <si>
    <t>(3) Reference data is not available for 2016 and 2015 because reporting of Teck-operated statistics began in 2017.</t>
  </si>
  <si>
    <r>
      <t>Detailed Health and Safety Performance in 2019 - Teck Total</t>
    </r>
    <r>
      <rPr>
        <b/>
        <vertAlign val="superscript"/>
        <sz val="10"/>
        <color rgb="FF000000"/>
        <rFont val="Arial"/>
        <family val="2"/>
      </rPr>
      <t>(1)</t>
    </r>
  </si>
  <si>
    <r>
      <t>Detailed Health and Safety Performance in 2018 - Teck Total</t>
    </r>
    <r>
      <rPr>
        <b/>
        <vertAlign val="superscript"/>
        <sz val="10"/>
        <color rgb="FF000000"/>
        <rFont val="Arial"/>
        <family val="2"/>
      </rPr>
      <t>(1)</t>
    </r>
  </si>
  <si>
    <r>
      <t>Detailed Health and Safety Performance in 2017 - Teck Total</t>
    </r>
    <r>
      <rPr>
        <b/>
        <vertAlign val="superscript"/>
        <sz val="10"/>
        <color rgb="FF000000"/>
        <rFont val="Arial"/>
        <family val="2"/>
      </rPr>
      <t>(1)</t>
    </r>
  </si>
  <si>
    <r>
      <t>Detailed Health and Safety Performance in 2016 - Teck Total</t>
    </r>
    <r>
      <rPr>
        <b/>
        <vertAlign val="superscript"/>
        <sz val="10"/>
        <color rgb="FF000000"/>
        <rFont val="Arial"/>
        <family val="2"/>
      </rPr>
      <t>(1)</t>
    </r>
  </si>
  <si>
    <r>
      <t>Process Safety Events - Teck-Operated</t>
    </r>
    <r>
      <rPr>
        <b/>
        <vertAlign val="superscript"/>
        <sz val="10"/>
        <color rgb="FF000000"/>
        <rFont val="Arial"/>
        <family val="2"/>
      </rPr>
      <t>(1),(2)</t>
    </r>
  </si>
  <si>
    <t>(2) Teck-operated data covers all operations in which Teck holds majority ownership and directly manages.</t>
  </si>
  <si>
    <t>2019 Total Recordable Injury Frequency (by scope)</t>
  </si>
  <si>
    <t>2020 Total Recordable Injury Frequency (by scope)</t>
  </si>
  <si>
    <r>
      <t>Detailed Health and Safety Performance in 2020 - Teck Total</t>
    </r>
    <r>
      <rPr>
        <b/>
        <vertAlign val="superscript"/>
        <sz val="10"/>
        <color rgb="FF000000"/>
        <rFont val="Arial"/>
        <family val="2"/>
      </rPr>
      <t>(1)</t>
    </r>
  </si>
  <si>
    <r>
      <t>Total Feedback Received through Feedback Mechanism by Topic Category</t>
    </r>
    <r>
      <rPr>
        <b/>
        <vertAlign val="superscript"/>
        <sz val="10"/>
        <color theme="1"/>
        <rFont val="Arial"/>
        <family val="2"/>
      </rPr>
      <t>(1),(2),(3)</t>
    </r>
  </si>
  <si>
    <t>(3) For 2015-2018,  totals provided include a previous category of “Indigenous-related” feedback. This category was removed in 2019 due to inconsistent application of this parameter. Feedback previously under this category is now accounted for in the remaining categories.</t>
  </si>
  <si>
    <r>
      <t>Total Grievances Received through Feedback Mechanisms by Topic Category</t>
    </r>
    <r>
      <rPr>
        <b/>
        <vertAlign val="superscript"/>
        <sz val="10"/>
        <color theme="1"/>
        <rFont val="Arial"/>
        <family val="2"/>
      </rPr>
      <t>(1),(2),(3)</t>
    </r>
  </si>
  <si>
    <r>
      <t>2018</t>
    </r>
    <r>
      <rPr>
        <b/>
        <vertAlign val="superscript"/>
        <sz val="10"/>
        <color theme="1"/>
        <rFont val="Arial"/>
        <family val="2"/>
      </rPr>
      <t>(2)</t>
    </r>
  </si>
  <si>
    <t>Total Hazardous and Non-Hazardous</t>
  </si>
  <si>
    <r>
      <t>2019</t>
    </r>
    <r>
      <rPr>
        <b/>
        <vertAlign val="superscript"/>
        <sz val="10"/>
        <color theme="1"/>
        <rFont val="Arial"/>
        <family val="2"/>
      </rPr>
      <t>(2)</t>
    </r>
  </si>
  <si>
    <r>
      <t>24,914</t>
    </r>
    <r>
      <rPr>
        <vertAlign val="superscript"/>
        <sz val="10"/>
        <color theme="1"/>
        <rFont val="Arial"/>
        <family val="2"/>
      </rPr>
      <t>(3)</t>
    </r>
  </si>
  <si>
    <r>
      <t>23,922</t>
    </r>
    <r>
      <rPr>
        <vertAlign val="superscript"/>
        <sz val="10"/>
        <color theme="1"/>
        <rFont val="Arial"/>
        <family val="2"/>
      </rPr>
      <t>(3)</t>
    </r>
  </si>
  <si>
    <r>
      <t>23,449</t>
    </r>
    <r>
      <rPr>
        <vertAlign val="superscript"/>
        <sz val="10"/>
        <color theme="1"/>
        <rFont val="Arial"/>
        <family val="2"/>
      </rPr>
      <t>(3)</t>
    </r>
  </si>
  <si>
    <r>
      <t>5,705</t>
    </r>
    <r>
      <rPr>
        <vertAlign val="superscript"/>
        <sz val="10"/>
        <color theme="1"/>
        <rFont val="Arial"/>
        <family val="2"/>
      </rPr>
      <t>(3)</t>
    </r>
  </si>
  <si>
    <r>
      <t>5,878</t>
    </r>
    <r>
      <rPr>
        <vertAlign val="superscript"/>
        <sz val="10"/>
        <color theme="1"/>
        <rFont val="Arial"/>
        <family val="2"/>
      </rPr>
      <t>(3)</t>
    </r>
  </si>
  <si>
    <r>
      <t>6,100</t>
    </r>
    <r>
      <rPr>
        <vertAlign val="superscript"/>
        <sz val="10"/>
        <color theme="1"/>
        <rFont val="Arial"/>
        <family val="2"/>
      </rPr>
      <t>(3)</t>
    </r>
  </si>
  <si>
    <r>
      <t>29,549</t>
    </r>
    <r>
      <rPr>
        <vertAlign val="superscript"/>
        <sz val="10"/>
        <color theme="1"/>
        <rFont val="Arial"/>
        <family val="2"/>
      </rPr>
      <t>(3)</t>
    </r>
  </si>
  <si>
    <r>
      <t>(1)</t>
    </r>
    <r>
      <rPr>
        <sz val="7"/>
        <color theme="1"/>
        <rFont val="Times New Roman"/>
        <family val="1"/>
      </rPr>
      <t> </t>
    </r>
    <r>
      <rPr>
        <sz val="8"/>
        <color theme="1"/>
        <rFont val="Arial"/>
        <family val="2"/>
      </rPr>
      <t xml:space="preserve">The area of land disturbed in the current year may include land that was previously reclaimed and has been re-disturbed. The total area of land reclaimed may decrease in a year due to unsuccessful reclamation attempts or the mining of a previously reclaimed area. Total footprint is the sum of total area of land yet to be reclaimed and total area of land reclaimed. Values based on estimates stemming from the use of Geographic Information Systems. </t>
    </r>
  </si>
  <si>
    <t xml:space="preserve">(2) Quebrada Blanca phase 2 data has been included as it is an active project that has land disturbance. </t>
  </si>
  <si>
    <t xml:space="preserve">(3) In an effort to constantly refine the values, annual surveys are conducted and estimates are refined, which may lead to restatements of historical values. </t>
  </si>
  <si>
    <t>(1) Other includes propane, waste oil, fuel oils and other process fuels.</t>
  </si>
  <si>
    <t>(2) Scope 2 (Indirect) GHG emissions are those that occur from the generation of purchased electricity consumed by the company, and physically occur at the facility where electricity is generated. For electricity emissions in Canada, the emission factors use 2010 as a base year and are based on the most recent version of the Canadian National Inventory Report.</t>
  </si>
  <si>
    <t>(3) Fugitive emissions from our coal operations (i.e., estimated methane release) are captured as direct emissions. For fugitive emissions, the emission factors use 2010 as a base year and are based on the most recent version of the Canadian National Inventory Report.</t>
  </si>
  <si>
    <r>
      <t>Carbon Intensity on a Copper Equivalent</t>
    </r>
    <r>
      <rPr>
        <b/>
        <vertAlign val="superscript"/>
        <sz val="10"/>
        <color theme="1"/>
        <rFont val="Arial"/>
        <family val="2"/>
      </rPr>
      <t>(1)</t>
    </r>
    <r>
      <rPr>
        <b/>
        <sz val="10"/>
        <color theme="1"/>
        <rFont val="Arial"/>
        <family val="2"/>
      </rPr>
      <t xml:space="preserve"> Production Basis</t>
    </r>
  </si>
  <si>
    <t>Energy Type (TJ)</t>
  </si>
  <si>
    <r>
      <t>Fuel Type (kt CO</t>
    </r>
    <r>
      <rPr>
        <b/>
        <vertAlign val="subscript"/>
        <sz val="10"/>
        <color theme="1"/>
        <rFont val="Arial"/>
        <family val="2"/>
      </rPr>
      <t>2</t>
    </r>
    <r>
      <rPr>
        <b/>
        <sz val="10"/>
        <color theme="1"/>
        <rFont val="Arial"/>
        <family val="2"/>
      </rPr>
      <t>e)</t>
    </r>
  </si>
  <si>
    <r>
      <t>Footnotes: Air Emissions to Air by Type</t>
    </r>
    <r>
      <rPr>
        <b/>
        <vertAlign val="superscript"/>
        <sz val="12"/>
        <rFont val="Arial"/>
        <family val="2"/>
      </rPr>
      <t>(1),(2),(3),(4),(5)</t>
    </r>
  </si>
  <si>
    <t>(1) Requirements and methods for determining air emissions can vary widely. Air emissions sources vary (e.g. stacks, combustion, explosives detonation). Not all sites have monitoring equipment in place to measure releases from all sources and activities.</t>
  </si>
  <si>
    <t>(3) Our Canadian sites report annually to the National Pollutant Release Inventory (NPRI). Our Red Dog and Pend Oreille operations report a different scope of air emissions data to the Toxic Release Inventory (TRI), which has different reporting requirements and, in some cases, alternative calculation methods. Both the NPRI and TRI contain information on chemical releases and waste management activities reported annually by certain facilities. Information in these tables may not reflect exactly the contents of NPRI and/or TRI reports due to further differences in reporting requirements for the Sustainability Report.</t>
  </si>
  <si>
    <t>(4) Particulate emissions (i.e., dust) vary significantly by operation due to a number of factors, including external conditions such as weather and forest fires, location and size of stockpiles, terrain, nature and volume of materials moved and dust mitigation measures in place.</t>
  </si>
  <si>
    <r>
      <t>Highland Valley Copper</t>
    </r>
    <r>
      <rPr>
        <vertAlign val="superscript"/>
        <sz val="10"/>
        <rFont val="Arial"/>
        <family val="2"/>
      </rPr>
      <t>(1)</t>
    </r>
  </si>
  <si>
    <r>
      <t>Nitrogen Oxides (tonnes)</t>
    </r>
    <r>
      <rPr>
        <b/>
        <vertAlign val="superscript"/>
        <sz val="10"/>
        <rFont val="Arial"/>
        <family val="2"/>
      </rPr>
      <t>(1)</t>
    </r>
  </si>
  <si>
    <r>
      <t>Carbon Monoxide (tonnes)</t>
    </r>
    <r>
      <rPr>
        <b/>
        <vertAlign val="superscript"/>
        <sz val="10"/>
        <rFont val="Arial"/>
        <family val="2"/>
      </rPr>
      <t>(1)</t>
    </r>
  </si>
  <si>
    <r>
      <t>Volatile Organic Compounds (tonnes)</t>
    </r>
    <r>
      <rPr>
        <b/>
        <vertAlign val="superscript"/>
        <sz val="10"/>
        <rFont val="Arial"/>
        <family val="2"/>
      </rPr>
      <t>(1)</t>
    </r>
  </si>
  <si>
    <r>
      <t>Mercury (tonnes)</t>
    </r>
    <r>
      <rPr>
        <b/>
        <vertAlign val="superscript"/>
        <sz val="10"/>
        <rFont val="Arial"/>
        <family val="2"/>
      </rPr>
      <t>(1)</t>
    </r>
  </si>
  <si>
    <r>
      <t>98</t>
    </r>
    <r>
      <rPr>
        <b/>
        <vertAlign val="superscript"/>
        <sz val="10"/>
        <rFont val="Arial"/>
        <family val="2"/>
      </rPr>
      <t>th</t>
    </r>
    <r>
      <rPr>
        <b/>
        <sz val="10"/>
        <rFont val="Arial"/>
        <family val="2"/>
      </rPr>
      <t xml:space="preserve"> Percentile</t>
    </r>
  </si>
  <si>
    <r>
      <t>52</t>
    </r>
    <r>
      <rPr>
        <vertAlign val="superscript"/>
        <sz val="10"/>
        <rFont val="Arial"/>
        <family val="2"/>
      </rPr>
      <t>(1)</t>
    </r>
  </si>
  <si>
    <r>
      <t>46</t>
    </r>
    <r>
      <rPr>
        <vertAlign val="superscript"/>
        <sz val="10"/>
        <rFont val="Arial"/>
        <family val="2"/>
      </rPr>
      <t>(1)</t>
    </r>
    <r>
      <rPr>
        <sz val="10"/>
        <rFont val="Arial"/>
        <family val="2"/>
      </rPr>
      <t xml:space="preserve"> </t>
    </r>
  </si>
  <si>
    <r>
      <t>Workforce Demographics</t>
    </r>
    <r>
      <rPr>
        <b/>
        <vertAlign val="superscript"/>
        <sz val="14"/>
        <color rgb="FF002060"/>
        <rFont val="Arial"/>
        <family val="2"/>
      </rPr>
      <t>(1)(2)</t>
    </r>
  </si>
  <si>
    <t>Water discharge</t>
  </si>
  <si>
    <t>Water consumption</t>
  </si>
  <si>
    <t>Water reused/recycled</t>
  </si>
  <si>
    <t>Mining Operations</t>
  </si>
  <si>
    <t>Number of times water reused and recycled (ratio of reused/recycled and water withdrawal for use)</t>
  </si>
  <si>
    <t>Source/Destination</t>
  </si>
  <si>
    <r>
      <t>Surface water</t>
    </r>
    <r>
      <rPr>
        <vertAlign val="superscript"/>
        <sz val="10"/>
        <color theme="1"/>
        <rFont val="Arial"/>
        <family val="2"/>
      </rPr>
      <t xml:space="preserve"> (4)</t>
    </r>
  </si>
  <si>
    <r>
      <t xml:space="preserve">Groundwater </t>
    </r>
    <r>
      <rPr>
        <vertAlign val="superscript"/>
        <sz val="10"/>
        <color theme="1"/>
        <rFont val="Arial"/>
        <family val="2"/>
      </rPr>
      <t>(5)</t>
    </r>
  </si>
  <si>
    <r>
      <t xml:space="preserve">Sea water </t>
    </r>
    <r>
      <rPr>
        <vertAlign val="superscript"/>
        <sz val="10"/>
        <color theme="1"/>
        <rFont val="Arial"/>
        <family val="2"/>
      </rPr>
      <t xml:space="preserve">(6) </t>
    </r>
  </si>
  <si>
    <r>
      <t xml:space="preserve">Third-party water </t>
    </r>
    <r>
      <rPr>
        <vertAlign val="superscript"/>
        <sz val="10"/>
        <color theme="1"/>
        <rFont val="Arial"/>
        <family val="2"/>
      </rPr>
      <t>(7)</t>
    </r>
  </si>
  <si>
    <t>New Hires by Age Group, Country and Gender in 2019</t>
  </si>
  <si>
    <t>Voluntary Turnover Rate</t>
  </si>
  <si>
    <t>Total Turnover</t>
  </si>
  <si>
    <r>
      <t>Return to Work and Retention Rates After Parental Leave</t>
    </r>
    <r>
      <rPr>
        <b/>
        <vertAlign val="superscript"/>
        <sz val="10"/>
        <rFont val="Arial"/>
        <family val="2"/>
      </rPr>
      <t>(1)(2)(3)</t>
    </r>
  </si>
  <si>
    <t>Number of employees who returned to work after parental leave ended that were still employed 12 months after their return to work</t>
  </si>
  <si>
    <t>NA</t>
  </si>
  <si>
    <t>N/A</t>
  </si>
  <si>
    <t>(2) Return to work rate is the total number of employees who returned to work after parental leave, expressed as a percentage of total number of employees due to return to work after taking parental leave.</t>
  </si>
  <si>
    <t>(3) Retention rate is the total number of employees retained 12 months after returning to work following a period of parental leave, expressed as a percentage of total number of employees returning from parental leave in the prior reporting period.</t>
  </si>
  <si>
    <r>
      <t>Entry Level Wage Compared to Local Minimum Wage</t>
    </r>
    <r>
      <rPr>
        <b/>
        <vertAlign val="superscript"/>
        <sz val="10"/>
        <color theme="1"/>
        <rFont val="Arial"/>
        <family val="2"/>
      </rPr>
      <t>(1),(2)(3)</t>
    </r>
  </si>
  <si>
    <r>
      <t>(3)</t>
    </r>
    <r>
      <rPr>
        <sz val="7"/>
        <color rgb="FF000000"/>
        <rFont val="Times New Roman"/>
        <family val="1"/>
      </rPr>
      <t xml:space="preserve">  </t>
    </r>
    <r>
      <rPr>
        <sz val="8"/>
        <color rgb="FF000000"/>
        <rFont val="Arial"/>
        <family val="2"/>
      </rPr>
      <t>The figures representing Chile are for lowest paid operations role as Chilean operations do not have hourly employees.</t>
    </r>
  </si>
  <si>
    <t>Footnotes: Workforce Demographics</t>
  </si>
  <si>
    <t>New Hires by Age Group, Country and Gender in 2020</t>
  </si>
  <si>
    <t>For management approach disclosures and additional context, please visit our Sustainability Disclosure Portal</t>
  </si>
  <si>
    <t xml:space="preserve">Policies and Commitments </t>
  </si>
  <si>
    <t>Climate Change Strategy and Goals</t>
  </si>
  <si>
    <t>Link</t>
  </si>
  <si>
    <t>Visit</t>
  </si>
  <si>
    <t>Water Stewardship Strategy and Goals</t>
  </si>
  <si>
    <t>Download</t>
  </si>
  <si>
    <t>Tailings Management Strategy and Goals</t>
  </si>
  <si>
    <t>Dam Safety Inspection Reports</t>
  </si>
  <si>
    <t>Teck Tailings Facility Inventory</t>
  </si>
  <si>
    <t>Biodiversity and Reclamation Strategy and Goals</t>
  </si>
  <si>
    <t>Code of Sustainable Conduct</t>
  </si>
  <si>
    <t>Health, Safety, Environment and Community Management Standards</t>
  </si>
  <si>
    <t>Organizational Conduct/Governance</t>
  </si>
  <si>
    <t>Tax Policy</t>
  </si>
  <si>
    <t>Social</t>
  </si>
  <si>
    <t xml:space="preserve">Elk Valley Water Quality Plan </t>
  </si>
  <si>
    <t>Responsible Production Strategy and Goals</t>
  </si>
  <si>
    <t>Product</t>
  </si>
  <si>
    <t>Product Data Sheets</t>
  </si>
  <si>
    <t>Safety Data Sheets</t>
  </si>
  <si>
    <t>Germanium ISO 9001:2015</t>
  </si>
  <si>
    <t>Indium ISO 9001:2015</t>
  </si>
  <si>
    <t>Lead ISO 9001:2015</t>
  </si>
  <si>
    <t>Sulphur ISO 9001:2015</t>
  </si>
  <si>
    <t>Zinc ISO 9001:2015</t>
  </si>
  <si>
    <t>Health and Safety Strategy and Goals</t>
  </si>
  <si>
    <t>Expectations for Suppliers and Contractors</t>
  </si>
  <si>
    <t>Health and Safety Policy</t>
  </si>
  <si>
    <t>Inclusion, Diversity and Our People Strategy and Goals</t>
  </si>
  <si>
    <t>Inclusion and Diversity Policy</t>
  </si>
  <si>
    <t>Communities and Indigenous Peoples Strategy and Goals</t>
  </si>
  <si>
    <t>Community Investment Program</t>
  </si>
  <si>
    <t>Indigenous Peoples Policy</t>
  </si>
  <si>
    <t>Human Rights Policy</t>
  </si>
  <si>
    <t>Responsible Sourcing Policy</t>
  </si>
  <si>
    <t>About the 2020 Sustainability Performance Data</t>
  </si>
  <si>
    <t xml:space="preserve">Teck's 2020 Sustainability Performance Data summarizes our sustainability performance for the 2020 reporting year and provides, where possible, six-year performance trends on consolidated social, environmental and economic data. 
</t>
  </si>
  <si>
    <t>Unless otherwise stated, we report data for our operations on a 100% ownership basis (e.g., for a 97.5%-owned operation, we report 100% of the data).</t>
  </si>
  <si>
    <t xml:space="preserve">If you have any questions or feedback on our sustainability performance data, our sustainability report our any other related disclosure, please email us at sustainability@teck.com
</t>
  </si>
  <si>
    <t xml:space="preserve">The scope of data covers all of the operations managed by Teck and also, where appropriate, key issues at exploration and development projects and at joint venture operations. Data for joint ventures not operated by Teck is not presented unless otherwise stated. </t>
  </si>
  <si>
    <t xml:space="preserve">Code of Ethics </t>
  </si>
  <si>
    <t xml:space="preserve">Portfolio Resilience in the Face of Climate Change Report (TCFD-aligned) </t>
  </si>
  <si>
    <t xml:space="preserve">Female </t>
  </si>
  <si>
    <r>
      <t>Senior Management</t>
    </r>
    <r>
      <rPr>
        <vertAlign val="superscript"/>
        <sz val="10"/>
        <color theme="1"/>
        <rFont val="Arial"/>
        <family val="2"/>
      </rPr>
      <t>(1)</t>
    </r>
  </si>
  <si>
    <t>(1) Senior management includes leadership and officers at Teck but does not include the Board of Directors.</t>
  </si>
  <si>
    <t>(2) Data has been restated based on improvements in calculations.</t>
  </si>
  <si>
    <r>
      <t>17%</t>
    </r>
    <r>
      <rPr>
        <vertAlign val="superscript"/>
        <sz val="10"/>
        <color theme="1"/>
        <rFont val="Arial"/>
        <family val="2"/>
      </rPr>
      <t>(2)</t>
    </r>
  </si>
  <si>
    <r>
      <t>31%</t>
    </r>
    <r>
      <rPr>
        <vertAlign val="superscript"/>
        <sz val="10"/>
        <color theme="1"/>
        <rFont val="Arial"/>
        <family val="2"/>
      </rPr>
      <t>(2)</t>
    </r>
  </si>
  <si>
    <r>
      <t>18%</t>
    </r>
    <r>
      <rPr>
        <vertAlign val="superscript"/>
        <sz val="10"/>
        <color theme="1"/>
        <rFont val="Arial"/>
        <family val="2"/>
      </rPr>
      <t>(2)</t>
    </r>
  </si>
  <si>
    <r>
      <t>25%</t>
    </r>
    <r>
      <rPr>
        <vertAlign val="superscript"/>
        <sz val="10"/>
        <color theme="1"/>
        <rFont val="Arial"/>
        <family val="2"/>
      </rPr>
      <t>(2)</t>
    </r>
  </si>
  <si>
    <r>
      <t>12%</t>
    </r>
    <r>
      <rPr>
        <vertAlign val="superscript"/>
        <sz val="10"/>
        <color theme="1"/>
        <rFont val="Arial"/>
        <family val="2"/>
      </rPr>
      <t>(2)</t>
    </r>
  </si>
  <si>
    <t>Gender</t>
  </si>
  <si>
    <t>50 and Over</t>
  </si>
  <si>
    <t>2.3:1</t>
  </si>
  <si>
    <t>2.2:1</t>
  </si>
  <si>
    <t>1.9:1</t>
  </si>
  <si>
    <t>2.4:1</t>
  </si>
  <si>
    <t>Investment Spend on Trailing</t>
  </si>
  <si>
    <t>(1) For Canada, Teck wages are compared against the B.C. minimum wage. For United States, Teck wages are compared against the Alaska minimum wage. In Chile, they are compared against the national minimum wage. Teck provides competitive wages that are above the local minimum for all employees.</t>
  </si>
  <si>
    <t>Ratio of Basic Salary and Remuneration in 2020</t>
  </si>
  <si>
    <t>Employee Category</t>
  </si>
  <si>
    <t>Average Basic Salary 
(Male: Female)</t>
  </si>
  <si>
    <t>Average Remuneration (Male: Female)</t>
  </si>
  <si>
    <t>1 : 0.9</t>
  </si>
  <si>
    <t>1 : 0.7</t>
  </si>
  <si>
    <t>1 : 1</t>
  </si>
  <si>
    <t>1 : 0.8</t>
  </si>
  <si>
    <t>Hourly/Operators</t>
  </si>
  <si>
    <t>n/a</t>
  </si>
  <si>
    <t>Operators</t>
  </si>
  <si>
    <t>Annual Total Compensation Ratio</t>
  </si>
  <si>
    <t>Ratio</t>
  </si>
  <si>
    <t>117:1</t>
  </si>
  <si>
    <t xml:space="preserve">Chile </t>
  </si>
  <si>
    <t>27:1</t>
  </si>
  <si>
    <t>7:1</t>
  </si>
  <si>
    <t>Percentage Increase in Annual Total Compensation Ratio</t>
  </si>
  <si>
    <t>Highest Paid</t>
  </si>
  <si>
    <t>Median of All Employees</t>
  </si>
  <si>
    <t>16.6 : 1</t>
  </si>
  <si>
    <t>1.0 : 1</t>
  </si>
  <si>
    <t>1.1 : 1</t>
  </si>
  <si>
    <t>Global Workforce by Age and Gender (as of December 31, 2020)</t>
  </si>
  <si>
    <t>Workforce by Employment Level (as of December 31, 2020)</t>
  </si>
  <si>
    <r>
      <t>Number of employees who returned to work after parental leave ended</t>
    </r>
    <r>
      <rPr>
        <vertAlign val="superscript"/>
        <sz val="10"/>
        <color rgb="FF000000"/>
        <rFont val="Arial"/>
        <family val="2"/>
      </rPr>
      <t>(1)</t>
    </r>
  </si>
  <si>
    <r>
      <t>Return to work rate of employees who took parental leave (%)</t>
    </r>
    <r>
      <rPr>
        <vertAlign val="superscript"/>
        <sz val="10"/>
        <color rgb="FF000000"/>
        <rFont val="Arial"/>
        <family val="2"/>
      </rPr>
      <t>(2)</t>
    </r>
  </si>
  <si>
    <r>
      <t>Retention rate of employees who took parental leave (%)</t>
    </r>
    <r>
      <rPr>
        <vertAlign val="superscript"/>
        <sz val="10"/>
        <color rgb="FF000000"/>
        <rFont val="Arial"/>
        <family val="2"/>
      </rPr>
      <t>(3)</t>
    </r>
  </si>
  <si>
    <t>(1) Includes employees returning from parental leave in the prior reporting period.</t>
  </si>
  <si>
    <t>1 : 1.2</t>
  </si>
  <si>
    <t>1 : 1.1</t>
  </si>
  <si>
    <t>1 :  1.1</t>
  </si>
  <si>
    <t>Diversity of Governance Bodies (as of December 31, 2020)</t>
  </si>
  <si>
    <t>Percentage</t>
  </si>
  <si>
    <r>
      <t>Independent Directors</t>
    </r>
    <r>
      <rPr>
        <b/>
        <vertAlign val="superscript"/>
        <sz val="10"/>
        <color theme="1"/>
        <rFont val="Arial"/>
        <family val="2"/>
      </rPr>
      <t>(1)</t>
    </r>
  </si>
  <si>
    <t>(1) Teck’s Board considers directors to be independent if (i) they are not members of management and are free of any interest or any business, family, or other relationship that could reasonably be perceived to interfere with their ability to act with a view to the best interests of Teck, other than interests and relationships arising solely from holdings in Teck; and (ii) they do not have any direct or indirect material relationship as defined in accordance with applicable Canadian securities laws.</t>
  </si>
  <si>
    <r>
      <t>Visible Minorities</t>
    </r>
    <r>
      <rPr>
        <vertAlign val="superscript"/>
        <sz val="10"/>
        <color rgb="FF000000"/>
        <rFont val="Arial"/>
        <family val="2"/>
      </rPr>
      <t>(2)</t>
    </r>
  </si>
  <si>
    <t>(2) Visible Minorities includes members of a visible minorities as that term is defined in the Employment Equity Act (Canada), being persons, other than Aboriginal peoples, who are non-Caucasian in race or non-white in colour.</t>
  </si>
  <si>
    <t>(2) Operating costs include operating expenses at our mining and processing operations and our general and administration, exploration and research and development expenses and costs relating to production stripping. Operating costs excludes depreciation, employee wages and benefits, and change in inventory which are specified separately. Capital expenditures are payments for purchases of property, plant and equipment, excluding the component relating to capitalized wages and benefits, which is specified separately. Deferred stripping is included in operating costs and not capital expenditure.</t>
  </si>
  <si>
    <t>Climate Change - Energy and Emissions</t>
  </si>
  <si>
    <t>(2) Includes Calgary, Santiago, Spokane, Toronto and Vancouver offices as well as resource development projects (Frontier, Galore Creek, Quintette, Zafranal, San Nicolás, Mesaba and Schaft Creek). As of February 2020, we have withdrawn the Frontier project from the regulatory review process. However, active engagement with Indigenous Peoples and communities, among other activities, took place in 2020.</t>
  </si>
  <si>
    <t>(3) Steelmaking coal operations include Cardinal River, Elkview, Greenhills, Fording River and Line Creek operations.</t>
  </si>
  <si>
    <t>(4) Legacy property.</t>
  </si>
  <si>
    <r>
      <t>Duck Pond</t>
    </r>
    <r>
      <rPr>
        <vertAlign val="superscript"/>
        <sz val="10"/>
        <color rgb="FF000000"/>
        <rFont val="Arial"/>
        <family val="2"/>
      </rPr>
      <t>(4)</t>
    </r>
  </si>
  <si>
    <r>
      <t>Exploration</t>
    </r>
    <r>
      <rPr>
        <vertAlign val="superscript"/>
        <sz val="10"/>
        <color rgb="FF000000"/>
        <rFont val="Arial"/>
        <family val="2"/>
      </rPr>
      <t>(5)</t>
    </r>
  </si>
  <si>
    <t>Payments Received from Governments</t>
  </si>
  <si>
    <r>
      <t>2020</t>
    </r>
    <r>
      <rPr>
        <b/>
        <vertAlign val="superscript"/>
        <sz val="10"/>
        <color theme="1"/>
        <rFont val="Arial"/>
        <family val="2"/>
      </rPr>
      <t>(1)</t>
    </r>
  </si>
  <si>
    <t xml:space="preserve">(1) In 2020, this included 2,062,994 from the CleanBC Industry Fund and $270,000 from the Student Work Placement Program. </t>
  </si>
  <si>
    <t>Fatality Rate</t>
  </si>
  <si>
    <t>NR</t>
  </si>
  <si>
    <t xml:space="preserve">(1) Safety statistics in this table include both employees and contractors at all of our locations (operations, projects, closed properties, exploration sites and offices). For sites where Teck owns more than 50%, safety statistics are weighted 100%; for sites where Teck owns 50% or less, safety statistics are weighted according to Teck’s ownership of the operation. This includes the Antamina mine (22.5% interest), Fort Hills mine (21.3% interest), Neptune Bulk Terminals (46% interest), and NuevaUnión (50% interest). We define incidents according to the requirements of the U.S. Department of Labor’s Mine Safety and Health Administration. Severity is calculated as the number of days missed due to Lost-Time Injuries per 200,000 hours worked. </t>
  </si>
  <si>
    <t>(2) Decrease in severity in 2020 is a consequence of having no fatalities in 2020 versus one fatality in 2019. Each fatality results in counting 6,000 lost days.</t>
  </si>
  <si>
    <r>
      <t>0.4</t>
    </r>
    <r>
      <rPr>
        <vertAlign val="superscript"/>
        <sz val="10"/>
        <color rgb="FF000000"/>
        <rFont val="Arial"/>
        <family val="2"/>
      </rPr>
      <t>(7)</t>
    </r>
  </si>
  <si>
    <t>(7) There were fatalities at Fort Hills oil sands mine, which is operated by Suncor. See their sustainability report for further information..</t>
  </si>
  <si>
    <r>
      <t>Occupational Diseases Cases</t>
    </r>
    <r>
      <rPr>
        <b/>
        <vertAlign val="superscript"/>
        <sz val="10"/>
        <color rgb="FF000000"/>
        <rFont val="Arial"/>
        <family val="2"/>
      </rPr>
      <t>(1),(2),(3),(4),(5)</t>
    </r>
  </si>
  <si>
    <r>
      <t>(1)</t>
    </r>
    <r>
      <rPr>
        <sz val="7"/>
        <color theme="1"/>
        <rFont val="Times New Roman"/>
        <family val="1"/>
      </rPr>
      <t> </t>
    </r>
    <r>
      <rPr>
        <sz val="8"/>
        <color theme="1"/>
        <rFont val="Arial"/>
        <family val="2"/>
      </rPr>
      <t xml:space="preserve">Occupational disease data is collected from insurance providers such as WorkSafeBC; global exploration sites or marketing offices are not included. </t>
    </r>
  </si>
  <si>
    <r>
      <t>(2)</t>
    </r>
    <r>
      <rPr>
        <sz val="7"/>
        <color theme="1"/>
        <rFont val="Times New Roman"/>
        <family val="1"/>
      </rPr>
      <t> </t>
    </r>
    <r>
      <rPr>
        <sz val="8"/>
        <color theme="1"/>
        <rFont val="Arial"/>
        <family val="2"/>
      </rPr>
      <t>Occupational diseases are defined as an adverse, generally chronic and irreversible health effect associated with overexposure to chemical, physical or biological agents in the workplace (e.g., silicosis, bladder cancer, berylliosis, metal fume fever, asthma).</t>
    </r>
  </si>
  <si>
    <t>(3) Workers’ compensation claims data is for accepted claims over the past four years and is for employees only; contractor data is not included.</t>
  </si>
  <si>
    <r>
      <t>(4)</t>
    </r>
    <r>
      <rPr>
        <sz val="7"/>
        <color theme="1"/>
        <rFont val="Times New Roman"/>
        <family val="1"/>
      </rPr>
      <t> </t>
    </r>
    <r>
      <rPr>
        <sz val="8"/>
        <color theme="1"/>
        <rFont val="Arial"/>
        <family val="2"/>
      </rPr>
      <t>The reporting for hearing loss may be under-reported, due to limited data availability.</t>
    </r>
  </si>
  <si>
    <r>
      <t>(5)</t>
    </r>
    <r>
      <rPr>
        <sz val="7"/>
        <color theme="1"/>
        <rFont val="Times New Roman"/>
        <family val="1"/>
      </rPr>
      <t> </t>
    </r>
    <r>
      <rPr>
        <sz val="8"/>
        <color theme="1"/>
        <rFont val="Arial"/>
        <family val="2"/>
      </rPr>
      <t>COVID-19 cases were accepted for Quebrada Blanca Phase 2 by the Chilean Mutuals and these are not included in the occupational disease rate.</t>
    </r>
  </si>
  <si>
    <t>(1) Frequency indicators are calculated by the number of events in the period multiplied by 200,000 and divided by the number of exposure hours in the period, which refers to the total number of actual hours worked by employees/contractors at a site where one or more employees/contractors are working or are present as a condition of their employment and are carrying out activities related to their employment duties.</t>
  </si>
  <si>
    <r>
      <t>Detailed Health and Safety Performance in 2020 - Teck Operated</t>
    </r>
    <r>
      <rPr>
        <b/>
        <vertAlign val="superscript"/>
        <sz val="10"/>
        <color rgb="FF000000"/>
        <rFont val="Arial"/>
        <family val="2"/>
      </rPr>
      <t>(1)</t>
    </r>
  </si>
  <si>
    <t>(1) Safety statistics in this table covers all of our locations in which Teck holds majority ownership and directly manages (operations, projects, closed properties, exploration sites and offices). For sites where Teck owns more than 50%, safety statistics are weighted 100%.</t>
  </si>
  <si>
    <t>(1) Safety statistics in this table cover all of our locations (operations, projects, closed properties, exploration sites and offices). For sites where Teck owns more than 50%, safety statistics are weighted 100%; for sites where Teck owns 50% or less, safety statistics are weighted according to Teck’s ownership of the operation. This includes the Antamina mine (22.5% interest), Fort Hills mine (21.3% interest), Neptune Bulk Terminals (46% interest), and NuevaUnión (50% interest).</t>
  </si>
  <si>
    <t>(2) Safety statistics in this table include both employees and contractors at all of our locations in which Teck holds majority ownership and directly manages (operations, projects, closed properties, exploration sites and offices). For sites where Teck owns more than 50%, safety statistics are weighted 100%.</t>
  </si>
  <si>
    <t>(2) Safety statistics in this table include both employees and contractors at all of our locations (operations, projects, closed properties, exploration sites and offices). For sites where Teck owns more than 50%, safety statistics are weighted 100%; for sites where Teck owns 50% or less, safety statistics are weighted according to Teck’s ownership of the operation. This includes the Antamina mine (22.5% interest), Fort Hills mine (21.3% interest), Neptune Bulk Terminals (46% interest), and NuevaUnión (50% interest).</t>
  </si>
  <si>
    <r>
      <t>19%</t>
    </r>
    <r>
      <rPr>
        <vertAlign val="superscript"/>
        <sz val="10"/>
        <color theme="1"/>
        <rFont val="Arial"/>
        <family val="2"/>
      </rPr>
      <t>(2)</t>
    </r>
  </si>
  <si>
    <r>
      <t>20%</t>
    </r>
    <r>
      <rPr>
        <vertAlign val="superscript"/>
        <sz val="10"/>
        <color theme="1"/>
        <rFont val="Arial"/>
        <family val="2"/>
      </rPr>
      <t>(2)</t>
    </r>
  </si>
  <si>
    <r>
      <t>11%</t>
    </r>
    <r>
      <rPr>
        <vertAlign val="superscript"/>
        <sz val="10"/>
        <color theme="1"/>
        <rFont val="Arial"/>
        <family val="2"/>
      </rPr>
      <t>(2)</t>
    </r>
  </si>
  <si>
    <r>
      <t>16%</t>
    </r>
    <r>
      <rPr>
        <vertAlign val="superscript"/>
        <sz val="10"/>
        <color theme="1"/>
        <rFont val="Arial"/>
        <family val="2"/>
      </rPr>
      <t>(2)</t>
    </r>
  </si>
  <si>
    <r>
      <t>10%</t>
    </r>
    <r>
      <rPr>
        <vertAlign val="superscript"/>
        <sz val="10"/>
        <color theme="1"/>
        <rFont val="Arial"/>
        <family val="2"/>
      </rPr>
      <t>(2)</t>
    </r>
  </si>
  <si>
    <r>
      <t>14%</t>
    </r>
    <r>
      <rPr>
        <vertAlign val="superscript"/>
        <sz val="10"/>
        <color theme="1"/>
        <rFont val="Arial"/>
        <family val="2"/>
      </rPr>
      <t>(2)</t>
    </r>
  </si>
  <si>
    <r>
      <t>9%</t>
    </r>
    <r>
      <rPr>
        <vertAlign val="superscript"/>
        <sz val="10"/>
        <color theme="1"/>
        <rFont val="Arial"/>
        <family val="2"/>
      </rPr>
      <t>(2)</t>
    </r>
  </si>
  <si>
    <r>
      <t>15%</t>
    </r>
    <r>
      <rPr>
        <vertAlign val="superscript"/>
        <sz val="10"/>
        <color theme="1"/>
        <rFont val="Arial"/>
        <family val="2"/>
      </rPr>
      <t>(2)</t>
    </r>
  </si>
  <si>
    <t>Under 30</t>
  </si>
  <si>
    <t>30 - 50</t>
  </si>
  <si>
    <t>Tax</t>
  </si>
  <si>
    <t>Name of Constituent Entities resident in the Tax Jurisdiction</t>
  </si>
  <si>
    <t>Mining or Production</t>
  </si>
  <si>
    <t>Sales, Marketing or Distribution</t>
  </si>
  <si>
    <t>Research and Development</t>
  </si>
  <si>
    <t>Holding or Managing Intellectual Property</t>
  </si>
  <si>
    <t>Administrative, Management or Support Services</t>
  </si>
  <si>
    <t>Internal Group Finance</t>
  </si>
  <si>
    <t>Insurance</t>
  </si>
  <si>
    <t>Holding Shares or other equity instruments</t>
  </si>
  <si>
    <t>Dormant</t>
  </si>
  <si>
    <t>Argentina</t>
  </si>
  <si>
    <t>Cominco Argentina Ltd. (Branch)</t>
  </si>
  <si>
    <t>X</t>
  </si>
  <si>
    <t>Teck Argentina Ltd. (Branch)</t>
  </si>
  <si>
    <t>Lennard Shelf Pty Ltd</t>
  </si>
  <si>
    <t>Teck Australia Pty Ltd.</t>
  </si>
  <si>
    <t>Bermuda</t>
  </si>
  <si>
    <t>BMC Insurance Company Limited</t>
  </si>
  <si>
    <t>Teck Global Finance Ltd.</t>
  </si>
  <si>
    <t>Bolivia</t>
  </si>
  <si>
    <t>Minera Cominco Bolivia Ltda</t>
  </si>
  <si>
    <t>Brazil</t>
  </si>
  <si>
    <t>Companhia Niquel Santa Fe</t>
  </si>
  <si>
    <t>Mineradora INVI Ltda</t>
  </si>
  <si>
    <t>Cayman Islands</t>
  </si>
  <si>
    <t>Aur Mexcay Inc.</t>
  </si>
  <si>
    <t>Aur Perucay Inc.</t>
  </si>
  <si>
    <t>Patcay Inc.</t>
  </si>
  <si>
    <t>Teck Chilean Holdings Ltd. Agencia Chile</t>
  </si>
  <si>
    <t>Compania Minera Teck Carmen de Andacollo</t>
  </si>
  <si>
    <t>Compania Minera Teck Quebrada Blanca S.A.</t>
  </si>
  <si>
    <t>Teck Resources Chile Limitada</t>
  </si>
  <si>
    <t>SCM Minera AQM Chile</t>
  </si>
  <si>
    <t>Sierra Jardin Mining S.p.A.</t>
  </si>
  <si>
    <t>Quebrada Blanca Holdings SpA</t>
  </si>
  <si>
    <t>Teck Consulting (Beijing) Co., Ltd.</t>
  </si>
  <si>
    <t>Ghana</t>
  </si>
  <si>
    <t>Teck Ghana Limited</t>
  </si>
  <si>
    <t>Teck Ireland Ltd. (Branch)</t>
  </si>
  <si>
    <t>Teck Resources Marketing Japan K.K.</t>
  </si>
  <si>
    <t>Agricola Teck S.P.R. de L.R.</t>
  </si>
  <si>
    <t>Coordinaciones Teck Mexico S.A. de C.V.</t>
  </si>
  <si>
    <t>Minas de San Nicolas, S.A. de C.V.</t>
  </si>
  <si>
    <t>Minera Tama S.A. de C.V.</t>
  </si>
  <si>
    <t>Minera Teck S.A. de C.V.</t>
  </si>
  <si>
    <t>Minera Torre de Oro S.A.P.I. de C.V.</t>
  </si>
  <si>
    <t>Tenedora Teck Mexico, S.A. de C.V.</t>
  </si>
  <si>
    <t>Mongolia</t>
  </si>
  <si>
    <t>TCKMO LLC</t>
  </si>
  <si>
    <t>Cominco Namibia Ltd. (Branch)</t>
  </si>
  <si>
    <t>Teck Namibia Ltd. (Branch)</t>
  </si>
  <si>
    <t>Panama</t>
  </si>
  <si>
    <t>Minera Teck Panama, S.A.</t>
  </si>
  <si>
    <t>Panacobre, S.A.</t>
  </si>
  <si>
    <t>Compania Minera Antamina S.A.</t>
  </si>
  <si>
    <t>Compania Minera Zafranal S.A.C.</t>
  </si>
  <si>
    <t>Minera AQM Copper Peru S.A.C.</t>
  </si>
  <si>
    <t>Teck Peru S.A.</t>
  </si>
  <si>
    <t>Kavak Madencilik A.S.</t>
  </si>
  <si>
    <t>Konakli Metal Madencilik Sanayi Ticaret A.S.</t>
  </si>
  <si>
    <t>Orta Truva Madencilik Sanayi ve Ticaret A.S.</t>
  </si>
  <si>
    <t>Teck Anadolu Madencilik Anonim Sirketi</t>
  </si>
  <si>
    <t>Teck Madencilik Sanayi Ticaret A.S.</t>
  </si>
  <si>
    <t>Truva Bakir Maden Isletmeleri A.S.</t>
  </si>
  <si>
    <t>American Titanium Inc.</t>
  </si>
  <si>
    <t>Bonna Incorporated</t>
  </si>
  <si>
    <t>Deldorita Ranches Inc.</t>
  </si>
  <si>
    <t>TCAI Incorporated</t>
  </si>
  <si>
    <t>Teck Advanced Materials Incorporated</t>
  </si>
  <si>
    <t>Teck Alaska Incorporated</t>
  </si>
  <si>
    <t>Teck Alaska Maritime Incorporated</t>
  </si>
  <si>
    <t>Teck American Energy Sales Incorporated</t>
  </si>
  <si>
    <t>Teck American Incorporated</t>
  </si>
  <si>
    <t>Teck American Metal Sales Incorporated</t>
  </si>
  <si>
    <t>Teck CO, LLC</t>
  </si>
  <si>
    <t>Teck Washington Incorporated</t>
  </si>
  <si>
    <t>119994 Canada Limited</t>
  </si>
  <si>
    <t>1456359 Ontario Inc.</t>
  </si>
  <si>
    <t>4116313 Canada Inc.</t>
  </si>
  <si>
    <t>585566 B.C. Ltd.</t>
  </si>
  <si>
    <t>6069789 Canada Inc.</t>
  </si>
  <si>
    <t>7062338 Canada Inc.</t>
  </si>
  <si>
    <t>8230137 Canada Inc.</t>
  </si>
  <si>
    <t>8359571 Canada Inc.</t>
  </si>
  <si>
    <t>9749977 Canada Inc.</t>
  </si>
  <si>
    <t>Afton Operating Corporation</t>
  </si>
  <si>
    <t>AQM Copper Inc.</t>
  </si>
  <si>
    <t>Bamoos Minerals Limited</t>
  </si>
  <si>
    <t>Bartec Mining Company Limited</t>
  </si>
  <si>
    <t>Bitmin Resources Inc.</t>
  </si>
  <si>
    <t>BMC Financial Inc.</t>
  </si>
  <si>
    <t>Bullmoose Operating Corporation</t>
  </si>
  <si>
    <t>Cardinal River Coals Ltd.</t>
  </si>
  <si>
    <t>CESL Limited</t>
  </si>
  <si>
    <t>CESL Technology Ltd.</t>
  </si>
  <si>
    <t>Cirque Operating Corp.</t>
  </si>
  <si>
    <t>Cominco Argentina Ltd.</t>
  </si>
  <si>
    <t>Cominco Namibia Ltd.</t>
  </si>
  <si>
    <t>Elkview Mine G.P. Inc.</t>
  </si>
  <si>
    <t>Elkview Mine Limited Partnership</t>
  </si>
  <si>
    <t>Favourable Lake Explorations Limited</t>
  </si>
  <si>
    <t>Feld Temagami Mines Limited</t>
  </si>
  <si>
    <t>Fording (GP) ULC</t>
  </si>
  <si>
    <t>Fording Amalco Inc.</t>
  </si>
  <si>
    <t>Fording Partnership</t>
  </si>
  <si>
    <t>Fort Hills Energy Limited Partnership</t>
  </si>
  <si>
    <t>Frontier Energy Project Corporation</t>
  </si>
  <si>
    <t>Galore Creek Mining Corporation</t>
  </si>
  <si>
    <t>Galore Creek Partnership</t>
  </si>
  <si>
    <t>Highmont Mining Company (A Partnership)</t>
  </si>
  <si>
    <t>Highmont Operating Corporation</t>
  </si>
  <si>
    <t>International Nickel Ventures Inc.</t>
  </si>
  <si>
    <t>Liard Copper Mines Limited</t>
  </si>
  <si>
    <t>Newfoundland Zinc Mines Limited</t>
  </si>
  <si>
    <t>Nome Securities Limited</t>
  </si>
  <si>
    <t>Quintette Coal Limited</t>
  </si>
  <si>
    <t>Quintette Operating Corporation</t>
  </si>
  <si>
    <t>Ridgetop Forwarding Ltd.</t>
  </si>
  <si>
    <t>Sa Dena Hes Operating Corporation</t>
  </si>
  <si>
    <t>Secrecorp Minerals Ltd.</t>
  </si>
  <si>
    <t>Silverbirch Energy Corporation</t>
  </si>
  <si>
    <t>TCL Australia Holdings Inc.</t>
  </si>
  <si>
    <t>TCL U.S. Holdings Ltd.</t>
  </si>
  <si>
    <t>Teck Argentina Ltd.</t>
  </si>
  <si>
    <t>Teck Base Metals Limited</t>
  </si>
  <si>
    <t>Teck Canadian Energy Sales Limited</t>
  </si>
  <si>
    <t>Teck Chilean Holdings Ltd.</t>
  </si>
  <si>
    <t>Teck Coal Limited</t>
  </si>
  <si>
    <t>Teck Coal Partnership</t>
  </si>
  <si>
    <t>Teck Foundation</t>
  </si>
  <si>
    <t>Teck Frontier Corporation</t>
  </si>
  <si>
    <t>Teck Frontier Energy Partnership</t>
  </si>
  <si>
    <t>Teck Highland Valley Copper Corporation</t>
  </si>
  <si>
    <t>Teck Highland Valley Copper Partnership</t>
  </si>
  <si>
    <t>Teck Highmont Holdings Inc.</t>
  </si>
  <si>
    <t xml:space="preserve">Teck Investment Limited </t>
  </si>
  <si>
    <t>Teck Ireland Ltd.</t>
  </si>
  <si>
    <t>Teck Logistics Limited</t>
  </si>
  <si>
    <t>Teck Metals Ltd.</t>
  </si>
  <si>
    <t>Teck Mining Worldwide Holdings Ltd.</t>
  </si>
  <si>
    <t>Teck Namibia Ltd.</t>
  </si>
  <si>
    <t>Teck Nova Scotia Company</t>
  </si>
  <si>
    <t>Teck Panama Minerals Corp.</t>
  </si>
  <si>
    <t>Teck Relincho Holdings Ltd.</t>
  </si>
  <si>
    <t>Teck Resources Coal Partnership</t>
  </si>
  <si>
    <t>Teck Resources Financial Corp.</t>
  </si>
  <si>
    <t>Teck Resources Limited</t>
  </si>
  <si>
    <t>Teck Resources Mining Partnership</t>
  </si>
  <si>
    <t>Teck South American Holdings Ltd.</t>
  </si>
  <si>
    <t>Teck.Com.Inc.</t>
  </si>
  <si>
    <t>Teck-Bullmoose Coal Inc.</t>
  </si>
  <si>
    <t>Teckgold Limited</t>
  </si>
  <si>
    <t>The Quintette Coal Partnership</t>
  </si>
  <si>
    <t xml:space="preserve">Main business activity(ies) carried out by the constituent entity </t>
  </si>
  <si>
    <t>Country/Tax Jurisdiction</t>
  </si>
  <si>
    <t>Cattle ranch</t>
  </si>
  <si>
    <t>Holding company for royalty asset</t>
  </si>
  <si>
    <t>Supplies materials to the semi-conductor industry</t>
  </si>
  <si>
    <t>Owning and operating marine vessels</t>
  </si>
  <si>
    <t>Freight forwarding</t>
  </si>
  <si>
    <t>Revenues - Unrelated Party</t>
  </si>
  <si>
    <t>Revenues - Related Party</t>
  </si>
  <si>
    <t>Revenues - Total</t>
  </si>
  <si>
    <t>Profit (Loss) Before Income Tax</t>
  </si>
  <si>
    <t>Income Tax Paid (on cash basis)</t>
  </si>
  <si>
    <t>Income Tax Accrued - Current Year</t>
  </si>
  <si>
    <t>Stated Capital</t>
  </si>
  <si>
    <t>Accumulated Earnings</t>
  </si>
  <si>
    <t>Number of Employees</t>
  </si>
  <si>
    <t>Tangible Assets other than Cash and Cash Equivalents</t>
  </si>
  <si>
    <t>Argentina (AR)</t>
  </si>
  <si>
    <t>Australia (AU)</t>
  </si>
  <si>
    <t>Bermuda (BM)</t>
  </si>
  <si>
    <t>Bolivia (BO)</t>
  </si>
  <si>
    <t>Brazil (BR)</t>
  </si>
  <si>
    <t>Cayman Islands (KY)</t>
  </si>
  <si>
    <t>Canada (CA)</t>
  </si>
  <si>
    <t>Chile (CL)</t>
  </si>
  <si>
    <t>China (CN)</t>
  </si>
  <si>
    <t>Ghana (GH)</t>
  </si>
  <si>
    <t>Ireland (IE)</t>
  </si>
  <si>
    <t>Japan (JP)</t>
  </si>
  <si>
    <t>Mexico (MX)</t>
  </si>
  <si>
    <t>Mongolia (MN)</t>
  </si>
  <si>
    <t>Namibia (NA)</t>
  </si>
  <si>
    <t>Panama (PA)</t>
  </si>
  <si>
    <t>Peru (PE)</t>
  </si>
  <si>
    <t>Turkey (TR)</t>
  </si>
  <si>
    <t>United States (US)</t>
  </si>
  <si>
    <t>Tax expense (recovery) at the Canadian statutory income tax rate of 26.94%</t>
  </si>
  <si>
    <t>Tax effect of:</t>
  </si>
  <si>
    <t>Resource taxes</t>
  </si>
  <si>
    <t>Resource and depletion allowances</t>
  </si>
  <si>
    <t>Non-deductible expenses (non-taxable income)</t>
  </si>
  <si>
    <t>Impact of initial recognition exemption related to the Frontier oil sands project</t>
  </si>
  <si>
    <t>Tax pools not recognized (recognition of previously unrecognized tax pools)</t>
  </si>
  <si>
    <t>Effect due to legislative changes</t>
  </si>
  <si>
    <t>Withholding taxes on foreign earnings</t>
  </si>
  <si>
    <t>Difference in tax rates from foreign jurisdictions</t>
  </si>
  <si>
    <t>Revisions to prior year estimates</t>
  </si>
  <si>
    <t>Grand Total  - Tax Expense</t>
  </si>
  <si>
    <t>(2) The figures represented in this table are for hourly employees, which make up approximately 62% of our workforce. This does not include contractors.</t>
  </si>
  <si>
    <r>
      <t>Number of Local Employees by Operation</t>
    </r>
    <r>
      <rPr>
        <vertAlign val="superscript"/>
        <sz val="10"/>
        <color theme="1"/>
        <rFont val="Arial"/>
        <family val="2"/>
      </rPr>
      <t>(1),(2)</t>
    </r>
  </si>
  <si>
    <t>Reconciliation of Tax Expense at the Statutory Tax Rate to the Corporate Income Tax Expense Recorded</t>
  </si>
  <si>
    <t>For the Year Ended December 31, 2019 (In CAD$ millions)</t>
  </si>
  <si>
    <t>Reconciliation of Amounts Reported From Country-By-Country Report to Consolidated Financial Statements</t>
  </si>
  <si>
    <t>Revenues From Third Party Sales</t>
  </si>
  <si>
    <t>Profit/(Loss) Before Tax</t>
  </si>
  <si>
    <t>Tangible Assets Other Than Cash &amp; Cash Equivalents</t>
  </si>
  <si>
    <t>Corporate Income Tax Paid on a Cash Basis</t>
  </si>
  <si>
    <t xml:space="preserve">Amounts Reported : </t>
  </si>
  <si>
    <t>Per CbCR</t>
  </si>
  <si>
    <t>Per TRL Consolidated Financial Statements</t>
  </si>
  <si>
    <t>Differences</t>
  </si>
  <si>
    <t>Remaining Differences</t>
  </si>
  <si>
    <t xml:space="preserve">Reconciled Total </t>
  </si>
  <si>
    <t>Summary of All Entities in 2019</t>
  </si>
  <si>
    <t>2020 Country-By-Country Reporting (In CAD$ Millions except for Number of Employees)</t>
  </si>
  <si>
    <t xml:space="preserve">(1) Consolidation Adjustments - Amounts relate to adjustments made to bring amounts reported on the non-consolidated financial statement to those reported on the consolidated financial statements.  Adjustments include elimination of intercompany transactions between related entities and purchase price allocation in accordance with IFRS 3 – Business Combinations.  </t>
  </si>
  <si>
    <t xml:space="preserve">(2) Differences in FX rates applied for CbCR and financial statement purposes - To the extent any entities report in a currency other than the functional currency of the reporting entity, the OECD guidelines for CbC reporting require the amounts for these entities to be translated to the functional currency of the reporting entity using the average annual exchange rate for the year.  For financial reporting purposes, a weighted average exchange rate is used to translate amounts reported on the income statement while historical exchange rates are applied to translate amounts reported for tangible assets.  </t>
  </si>
  <si>
    <t>(3) Interest in controlled entities held by minority interest - For CbCR purposes, amounts reported for each entity are in proportion to the participating interest held by Teck.  For financial statement purposes, unrelated revenue, profit before tax and tangible assets of entities controlled but not wholly owned by Teck are fully consolidated into the consolidated financial statements of Teck.</t>
  </si>
  <si>
    <t xml:space="preserve">(4) Classification differences between CbCR and financial statements - The OECD guidelines for CbC reporting require amounts reported to include and/or exclude certain items which might differ from amounts which would be reported for accounting purposes.  For instance, “other income” is included in revenue for CbCR purposes but is not part of revenue for financial reporting purposes.  </t>
  </si>
  <si>
    <t>(5) Other - Remaining differences between amounts reported for CbCR and financial statements which are insignificant when analyzed individually.</t>
  </si>
  <si>
    <r>
      <t>Consolidation adjustments</t>
    </r>
    <r>
      <rPr>
        <vertAlign val="superscript"/>
        <sz val="10"/>
        <color theme="1"/>
        <rFont val="Arial"/>
        <family val="2"/>
      </rPr>
      <t>(1)</t>
    </r>
  </si>
  <si>
    <r>
      <t>Differences in FX rates applied for CbCR and financial statement purposes</t>
    </r>
    <r>
      <rPr>
        <vertAlign val="superscript"/>
        <sz val="10"/>
        <color theme="1"/>
        <rFont val="Arial"/>
        <family val="2"/>
      </rPr>
      <t>(2)</t>
    </r>
  </si>
  <si>
    <r>
      <t>Interest in controlled entities held by minority interest</t>
    </r>
    <r>
      <rPr>
        <vertAlign val="superscript"/>
        <sz val="10"/>
        <color theme="1"/>
        <rFont val="Arial"/>
        <family val="2"/>
      </rPr>
      <t>(3)</t>
    </r>
  </si>
  <si>
    <r>
      <t>Classification differences between CbCR and financial statements</t>
    </r>
    <r>
      <rPr>
        <vertAlign val="superscript"/>
        <sz val="10"/>
        <color theme="1"/>
        <rFont val="Arial"/>
        <family val="2"/>
      </rPr>
      <t>(4)</t>
    </r>
  </si>
  <si>
    <r>
      <t>Other</t>
    </r>
    <r>
      <rPr>
        <vertAlign val="superscript"/>
        <sz val="10"/>
        <color theme="1"/>
        <rFont val="Arial"/>
        <family val="2"/>
      </rPr>
      <t>(5)</t>
    </r>
  </si>
  <si>
    <t xml:space="preserve">(1) Stated Capital &amp; Accumulated Earnings - For Constituent Entities resident in a jurisdiction other than Canada or those which are resident in Canada but with a functional currency other than CAD, historical foreign exchange rates are used to translate stated capital and accumulated earnings denominated in a foreign currency to CAD for accounting purposes.  For CbCR purposes, stated capital and accumulated earnings for such entities are translated at the applicable average foreign exchange rate for the year.  </t>
  </si>
  <si>
    <t xml:space="preserve">(2) Income Tax Paid (On Cash Basis) - The amounts reported for income tax paid or refunded on a cash basis are based on information gathered for ESTMA reporting purposes. </t>
  </si>
  <si>
    <t xml:space="preserve">(3) Stated Capital - Constituent Entities of the Reporting Entity includes partnerships.  For CbCR purposes, partnership contributions are included in the stated capital balances reported.  </t>
  </si>
  <si>
    <t xml:space="preserve">(4) Difference Between IFRS and Foreign Accounting Standards - The values reported for the allocation of income, taxes and business activities may differ from those reported in accordance with IFRS if the Constituent Entities prepare their financial statements in accordance with their local accounting standards as opposed to IFRS.  The amounts reported are based on the non-consolidated financial statement of the Constituent Entity prepared in accordance with the accounting standards applicable in the Constituent Entity’s tax jurisdiction.  </t>
  </si>
  <si>
    <t xml:space="preserve">(5) Revenue – Partnership Distributions - Pursuant to the OECD guidance, Revenue is defined to exclude payments received from other Constituent Entities that are treated as dividends in the payor’s tax jurisdiction.  For CbCR purposes, partnership distributions have been excluded from Revenue on the basis that such distributions are of the same nature as dividends. </t>
  </si>
  <si>
    <t xml:space="preserve">(6) Compania Minera Teck Carmen de Andacollo – Number of Employees - The number of employees of Compania Minera Teck Carmen de Andacollo in Chile is reported on a pro-rata basis in accordance with the pro-rata reporting of the financial data of Compania Minera Teck Carmen de Andacollo.  </t>
  </si>
  <si>
    <t xml:space="preserve">(7) Compania Minera Teck Quebrada Blanca S.A. – Number of Employees - The number of employees of Compania Minera Teck Quebrada Blanca S.A. in Chile is reported on a pro-rata basis in accordance with the pro-rata reporting of the financial data of Compania Minera Teck Quebrada Blanca S.A.  </t>
  </si>
  <si>
    <t xml:space="preserve">(8) Compania Minera Antamina S.A. – Number of Employees - The number of employees of Compania Minera Antamina S.A. in Peru is reported on a pro-rata basis in accordance with the pro-rata reporting of the financial data of Compania Minera Antamina S.A.  </t>
  </si>
  <si>
    <r>
      <t>Coal Mountain</t>
    </r>
    <r>
      <rPr>
        <vertAlign val="superscript"/>
        <sz val="10"/>
        <color theme="1"/>
        <rFont val="Arial"/>
        <family val="2"/>
      </rPr>
      <t>(3)</t>
    </r>
  </si>
  <si>
    <r>
      <t>Pend Oreille</t>
    </r>
    <r>
      <rPr>
        <vertAlign val="superscript"/>
        <sz val="10"/>
        <color theme="1"/>
        <rFont val="Arial"/>
        <family val="2"/>
      </rPr>
      <t>(3)</t>
    </r>
  </si>
  <si>
    <r>
      <t>Coal Mountain</t>
    </r>
    <r>
      <rPr>
        <vertAlign val="superscript"/>
        <sz val="10"/>
        <color theme="1"/>
        <rFont val="Arial"/>
        <family val="2"/>
      </rPr>
      <t>(4)</t>
    </r>
  </si>
  <si>
    <r>
      <t>Pend Oreille</t>
    </r>
    <r>
      <rPr>
        <vertAlign val="superscript"/>
        <sz val="10"/>
        <color theme="1"/>
        <rFont val="Arial"/>
        <family val="2"/>
      </rPr>
      <t>(4)</t>
    </r>
  </si>
  <si>
    <t>(5) Teck has a global exploration presence. See our website for details: https://www.teck.com/operations/global/about-exploration/exploration/</t>
  </si>
  <si>
    <t>(3) In closure and not included in the 2020 reporting boundary.</t>
  </si>
  <si>
    <t>(4) In closure and not included in the 2020 reporting boundary</t>
  </si>
  <si>
    <r>
      <t>Area Reclaimed and Disturbed</t>
    </r>
    <r>
      <rPr>
        <vertAlign val="superscript"/>
        <sz val="10"/>
        <color theme="1"/>
        <rFont val="Arial"/>
        <family val="2"/>
      </rPr>
      <t xml:space="preserve"> (1)</t>
    </r>
  </si>
  <si>
    <r>
      <t>2020</t>
    </r>
    <r>
      <rPr>
        <b/>
        <vertAlign val="superscript"/>
        <sz val="10"/>
        <color theme="1"/>
        <rFont val="Arial"/>
        <family val="2"/>
      </rPr>
      <t>(2)</t>
    </r>
  </si>
  <si>
    <r>
      <t>Sulphur Dioxide Emissions from Stacks, Stationary and Mobile Fossil Fuel Combustion (tonnes)</t>
    </r>
    <r>
      <rPr>
        <b/>
        <vertAlign val="superscript"/>
        <sz val="10"/>
        <rFont val="Arial"/>
        <family val="2"/>
      </rPr>
      <t>(1),(2),(3),(4)</t>
    </r>
  </si>
  <si>
    <t xml:space="preserve">n/r </t>
  </si>
  <si>
    <t xml:space="preserve">Red Dog </t>
  </si>
  <si>
    <r>
      <t>(2)</t>
    </r>
    <r>
      <rPr>
        <sz val="7"/>
        <rFont val="Times New Roman"/>
        <family val="1"/>
      </rPr>
      <t> </t>
    </r>
    <r>
      <rPr>
        <sz val="8"/>
        <rFont val="Arial"/>
        <family val="2"/>
      </rPr>
      <t>Information current at time of publication. However, values will be added, confirmed and/or changed once regulatory reporting for the 2020 period is complete.</t>
    </r>
  </si>
  <si>
    <r>
      <t>(3)</t>
    </r>
    <r>
      <rPr>
        <sz val="7"/>
        <rFont val="Times New Roman"/>
        <family val="1"/>
      </rPr>
      <t> </t>
    </r>
    <r>
      <rPr>
        <sz val="8"/>
        <rFont val="Arial"/>
        <family val="2"/>
      </rPr>
      <t>Requirements and methods for determining air emissions can vary widely. Not all sites have monitoring equipment in place to measure releases from all sources and activities, and the frequency of sampling can vary.</t>
    </r>
  </si>
  <si>
    <t>Data for 2020 will be available mid-year 2021</t>
  </si>
  <si>
    <r>
      <t>34</t>
    </r>
    <r>
      <rPr>
        <vertAlign val="superscript"/>
        <sz val="10"/>
        <rFont val="Arial"/>
        <family val="2"/>
      </rPr>
      <t>(1)</t>
    </r>
  </si>
  <si>
    <r>
      <t>(1) In 2015, Highland Valley Copper’s SO</t>
    </r>
    <r>
      <rPr>
        <vertAlign val="subscript"/>
        <sz val="8"/>
        <rFont val="Arial"/>
        <family val="2"/>
      </rPr>
      <t xml:space="preserve">2 </t>
    </r>
    <r>
      <rPr>
        <sz val="8"/>
        <rFont val="Arial"/>
        <family val="2"/>
      </rPr>
      <t>emissions included those from blasting.</t>
    </r>
  </si>
  <si>
    <r>
      <t>(1) Incomplete hourly data set, per the Canadian Council of Ministers of the Environment: Criteria ii. 2</t>
    </r>
    <r>
      <rPr>
        <vertAlign val="superscript"/>
        <sz val="8"/>
        <rFont val="Arial"/>
        <family val="2"/>
      </rPr>
      <t>nd</t>
    </r>
    <r>
      <rPr>
        <sz val="8"/>
        <rFont val="Arial"/>
        <family val="2"/>
      </rPr>
      <t xml:space="preserve"> and 3</t>
    </r>
    <r>
      <rPr>
        <vertAlign val="superscript"/>
        <sz val="8"/>
        <rFont val="Arial"/>
        <family val="2"/>
      </rPr>
      <t>rd</t>
    </r>
    <r>
      <rPr>
        <sz val="8"/>
        <rFont val="Arial"/>
        <family val="2"/>
      </rPr>
      <t xml:space="preserve"> quarter is not complete (&lt;60% valid daily data sets in this quarter) for Elkview Operations and 3</t>
    </r>
    <r>
      <rPr>
        <vertAlign val="superscript"/>
        <sz val="8"/>
        <rFont val="Arial"/>
        <family val="2"/>
      </rPr>
      <t>rd</t>
    </r>
    <r>
      <rPr>
        <sz val="8"/>
        <rFont val="Arial"/>
        <family val="2"/>
      </rPr>
      <t xml:space="preserve"> quarter is not complete for Greenhills Operations.</t>
    </r>
  </si>
  <si>
    <r>
      <t>316</t>
    </r>
    <r>
      <rPr>
        <vertAlign val="superscript"/>
        <sz val="10"/>
        <color rgb="FF000000"/>
        <rFont val="Arial"/>
        <family val="2"/>
      </rPr>
      <t>(3)</t>
    </r>
  </si>
  <si>
    <r>
      <t>8,519</t>
    </r>
    <r>
      <rPr>
        <vertAlign val="superscript"/>
        <sz val="10"/>
        <color rgb="FF000000"/>
        <rFont val="Arial"/>
        <family val="2"/>
      </rPr>
      <t>(3)</t>
    </r>
  </si>
  <si>
    <r>
      <t>44,213</t>
    </r>
    <r>
      <rPr>
        <b/>
        <vertAlign val="superscript"/>
        <sz val="10"/>
        <color rgb="FF000000"/>
        <rFont val="Arial"/>
        <family val="2"/>
      </rPr>
      <t>(3)</t>
    </r>
  </si>
  <si>
    <t xml:space="preserve">(2) As a result of rounding, figures for individual fuel types may not add up to the stated total.  </t>
  </si>
  <si>
    <t>(3)	  Figures have been restated due to improvements in calculations.</t>
  </si>
  <si>
    <r>
      <t>Scope 1 and Scope 2 GHG Emissions by Fuel Type</t>
    </r>
    <r>
      <rPr>
        <b/>
        <vertAlign val="superscript"/>
        <sz val="10"/>
        <color theme="1"/>
        <rFont val="Arial"/>
        <family val="2"/>
      </rPr>
      <t xml:space="preserve">(1),(2),(3),(4),(5) </t>
    </r>
  </si>
  <si>
    <r>
      <t>21</t>
    </r>
    <r>
      <rPr>
        <vertAlign val="superscript"/>
        <sz val="10"/>
        <color theme="1"/>
        <rFont val="Arial"/>
        <family val="2"/>
      </rPr>
      <t>(6)</t>
    </r>
  </si>
  <si>
    <r>
      <t>428</t>
    </r>
    <r>
      <rPr>
        <vertAlign val="superscript"/>
        <sz val="10"/>
        <color theme="1"/>
        <rFont val="Arial"/>
        <family val="2"/>
      </rPr>
      <t>(6)</t>
    </r>
  </si>
  <si>
    <r>
      <t>289</t>
    </r>
    <r>
      <rPr>
        <vertAlign val="superscript"/>
        <sz val="10"/>
        <color theme="1"/>
        <rFont val="Arial"/>
        <family val="2"/>
      </rPr>
      <t>(6)</t>
    </r>
  </si>
  <si>
    <r>
      <t>339</t>
    </r>
    <r>
      <rPr>
        <vertAlign val="superscript"/>
        <sz val="10"/>
        <color theme="1"/>
        <rFont val="Arial"/>
        <family val="2"/>
      </rPr>
      <t>(6)</t>
    </r>
  </si>
  <si>
    <r>
      <t>340</t>
    </r>
    <r>
      <rPr>
        <vertAlign val="superscript"/>
        <sz val="10"/>
        <color theme="1"/>
        <rFont val="Arial"/>
        <family val="2"/>
      </rPr>
      <t>(6)</t>
    </r>
  </si>
  <si>
    <r>
      <t>3,235</t>
    </r>
    <r>
      <rPr>
        <b/>
        <vertAlign val="superscript"/>
        <sz val="10"/>
        <color theme="1"/>
        <rFont val="Arial"/>
        <family val="2"/>
      </rPr>
      <t>(6)</t>
    </r>
  </si>
  <si>
    <r>
      <t>3,208</t>
    </r>
    <r>
      <rPr>
        <b/>
        <vertAlign val="superscript"/>
        <sz val="10"/>
        <color theme="1"/>
        <rFont val="Arial"/>
        <family val="2"/>
      </rPr>
      <t>(6)</t>
    </r>
  </si>
  <si>
    <r>
      <t>3,140</t>
    </r>
    <r>
      <rPr>
        <b/>
        <vertAlign val="superscript"/>
        <sz val="10"/>
        <color theme="1"/>
        <rFont val="Arial"/>
        <family val="2"/>
      </rPr>
      <t>(6)</t>
    </r>
  </si>
  <si>
    <t xml:space="preserve">(5) As a result of rounding, figures for individual fuel types may not add up to the stated total.  </t>
  </si>
  <si>
    <t>(6) Figures have been restated due to improvements in calculations.</t>
  </si>
  <si>
    <r>
      <t>2,946</t>
    </r>
    <r>
      <rPr>
        <vertAlign val="superscript"/>
        <sz val="10"/>
        <color theme="1"/>
        <rFont val="Arial"/>
        <family val="2"/>
      </rPr>
      <t>(6)</t>
    </r>
  </si>
  <si>
    <r>
      <t>339</t>
    </r>
    <r>
      <rPr>
        <vertAlign val="superscript"/>
        <sz val="10"/>
        <rFont val="Arial"/>
        <family val="2"/>
      </rPr>
      <t>(6)</t>
    </r>
  </si>
  <si>
    <r>
      <t>3,235</t>
    </r>
    <r>
      <rPr>
        <vertAlign val="superscript"/>
        <sz val="10"/>
        <color theme="1"/>
        <rFont val="Arial"/>
        <family val="2"/>
      </rPr>
      <t>(6)</t>
    </r>
  </si>
  <si>
    <r>
      <t>3,208</t>
    </r>
    <r>
      <rPr>
        <vertAlign val="superscript"/>
        <sz val="10"/>
        <rFont val="Arial"/>
        <family val="2"/>
      </rPr>
      <t>(6)</t>
    </r>
  </si>
  <si>
    <r>
      <t>3140</t>
    </r>
    <r>
      <rPr>
        <vertAlign val="superscript"/>
        <sz val="10"/>
        <rFont val="Arial"/>
        <family val="2"/>
      </rPr>
      <t>(6)</t>
    </r>
  </si>
  <si>
    <t>Total Emissions - Scope 3 (Use of steelmaking coal product sold)</t>
  </si>
  <si>
    <r>
      <t xml:space="preserve">Energy Intensity </t>
    </r>
    <r>
      <rPr>
        <sz val="10"/>
        <rFont val="Arial"/>
        <family val="2"/>
      </rPr>
      <t>(TJ used per kt of product)</t>
    </r>
  </si>
  <si>
    <r>
      <t>Carbon</t>
    </r>
    <r>
      <rPr>
        <vertAlign val="superscript"/>
        <sz val="10"/>
        <color theme="1"/>
        <rFont val="Arial"/>
        <family val="2"/>
      </rPr>
      <t>(1)</t>
    </r>
    <r>
      <rPr>
        <sz val="10"/>
        <color theme="1"/>
        <rFont val="Arial"/>
        <family val="2"/>
      </rPr>
      <t xml:space="preserve"> Intensity (tonne of carbon emitted per tonne of product)</t>
    </r>
  </si>
  <si>
    <t>Energy Intensity (TJ used per kt of product)</t>
  </si>
  <si>
    <r>
      <t xml:space="preserve">Energy Intensity </t>
    </r>
    <r>
      <rPr>
        <sz val="10"/>
        <color theme="1"/>
        <rFont val="Arial"/>
        <family val="2"/>
      </rPr>
      <t>(TJ used per kt of product)</t>
    </r>
  </si>
  <si>
    <r>
      <t>Carbon</t>
    </r>
    <r>
      <rPr>
        <vertAlign val="superscript"/>
        <sz val="10"/>
        <color rgb="FF000000"/>
        <rFont val="Arial"/>
        <family val="2"/>
      </rPr>
      <t>(1)</t>
    </r>
    <r>
      <rPr>
        <sz val="10"/>
        <color rgb="FF000000"/>
        <rFont val="Arial"/>
        <family val="2"/>
      </rPr>
      <t xml:space="preserve"> Intensity </t>
    </r>
    <r>
      <rPr>
        <sz val="10"/>
        <color theme="1"/>
        <rFont val="Arial"/>
        <family val="2"/>
      </rPr>
      <t>(tonne of carbon emitted per tonne of product)</t>
    </r>
  </si>
  <si>
    <r>
      <t>Carbon</t>
    </r>
    <r>
      <rPr>
        <vertAlign val="superscript"/>
        <sz val="10"/>
        <color theme="1"/>
        <rFont val="Arial"/>
        <family val="2"/>
      </rPr>
      <t>(2)</t>
    </r>
    <r>
      <rPr>
        <sz val="10"/>
        <color theme="1"/>
        <rFont val="Arial"/>
        <family val="2"/>
      </rPr>
      <t xml:space="preserve"> Intensity (tonne of carbon emitted per tonne of copper equivalent)</t>
    </r>
  </si>
  <si>
    <t>(1) Only the primary commodities we report on — i.e., steelmaking coal, copper and zinc — from Teck-operated mines are included within the equivalency calculation. Lead has been excluded. Carbon equivalency was calculated by using a three-year commodity price average, using prices reported in our previous annual reports.</t>
  </si>
  <si>
    <r>
      <t>Total Emissions (kilotonnes CO</t>
    </r>
    <r>
      <rPr>
        <b/>
        <vertAlign val="subscript"/>
        <sz val="10"/>
        <color theme="1"/>
        <rFont val="Arial"/>
        <family val="2"/>
      </rPr>
      <t>2</t>
    </r>
    <r>
      <rPr>
        <b/>
        <sz val="10"/>
        <color theme="1"/>
        <rFont val="Arial"/>
        <family val="2"/>
      </rPr>
      <t>e)</t>
    </r>
    <r>
      <rPr>
        <b/>
        <vertAlign val="superscript"/>
        <sz val="10"/>
        <color theme="1"/>
        <rFont val="Arial"/>
        <family val="2"/>
      </rPr>
      <t>(1),(2),(3),(4),(5)</t>
    </r>
  </si>
  <si>
    <r>
      <t>(4) Emissions are stated on a CO</t>
    </r>
    <r>
      <rPr>
        <vertAlign val="subscript"/>
        <sz val="8"/>
        <color theme="1"/>
        <rFont val="Arial"/>
        <family val="2"/>
      </rPr>
      <t>2</t>
    </r>
    <r>
      <rPr>
        <sz val="8"/>
        <color theme="1"/>
        <rFont val="Arial"/>
        <family val="2"/>
      </rPr>
      <t>e basis, which is inclusive of CO</t>
    </r>
    <r>
      <rPr>
        <vertAlign val="subscript"/>
        <sz val="8"/>
        <color theme="1"/>
        <rFont val="Arial"/>
        <family val="2"/>
      </rPr>
      <t>2</t>
    </r>
    <r>
      <rPr>
        <sz val="8"/>
        <color theme="1"/>
        <rFont val="Arial"/>
        <family val="2"/>
      </rPr>
      <t>, CH</t>
    </r>
    <r>
      <rPr>
        <vertAlign val="subscript"/>
        <sz val="8"/>
        <color theme="1"/>
        <rFont val="Arial"/>
        <family val="2"/>
      </rPr>
      <t>4</t>
    </r>
    <r>
      <rPr>
        <sz val="8"/>
        <color theme="1"/>
        <rFont val="Arial"/>
        <family val="2"/>
      </rPr>
      <t>, N</t>
    </r>
    <r>
      <rPr>
        <vertAlign val="subscript"/>
        <sz val="8"/>
        <color theme="1"/>
        <rFont val="Arial"/>
        <family val="2"/>
      </rPr>
      <t>2</t>
    </r>
    <r>
      <rPr>
        <sz val="8"/>
        <color theme="1"/>
        <rFont val="Arial"/>
        <family val="2"/>
      </rPr>
      <t>O, PFCs, SF</t>
    </r>
    <r>
      <rPr>
        <vertAlign val="subscript"/>
        <sz val="8"/>
        <color theme="1"/>
        <rFont val="Arial"/>
        <family val="2"/>
      </rPr>
      <t>6</t>
    </r>
    <r>
      <rPr>
        <sz val="8"/>
        <color theme="1"/>
        <rFont val="Arial"/>
        <family val="2"/>
      </rPr>
      <t xml:space="preserve"> and NF</t>
    </r>
    <r>
      <rPr>
        <vertAlign val="subscript"/>
        <sz val="8"/>
        <color theme="1"/>
        <rFont val="Arial"/>
        <family val="2"/>
      </rPr>
      <t>3</t>
    </r>
    <r>
      <rPr>
        <sz val="8"/>
        <color theme="1"/>
        <rFont val="Arial"/>
        <family val="2"/>
      </rPr>
      <t xml:space="preserve"> as appropriate.</t>
    </r>
  </si>
  <si>
    <r>
      <t>(2) Carbon intensity includes Scope 1 and Scope 2 emissions and is stated on a CO</t>
    </r>
    <r>
      <rPr>
        <vertAlign val="subscript"/>
        <sz val="8"/>
        <color theme="1"/>
        <rFont val="Arial"/>
        <family val="2"/>
      </rPr>
      <t>2</t>
    </r>
    <r>
      <rPr>
        <sz val="8"/>
        <color theme="1"/>
        <rFont val="Arial"/>
        <family val="2"/>
      </rPr>
      <t>e basis, which is inclusive of CO</t>
    </r>
    <r>
      <rPr>
        <vertAlign val="subscript"/>
        <sz val="8"/>
        <color theme="1"/>
        <rFont val="Arial"/>
        <family val="2"/>
      </rPr>
      <t>2</t>
    </r>
    <r>
      <rPr>
        <sz val="8"/>
        <color theme="1"/>
        <rFont val="Arial"/>
        <family val="2"/>
      </rPr>
      <t>, CH</t>
    </r>
    <r>
      <rPr>
        <vertAlign val="subscript"/>
        <sz val="8"/>
        <color theme="1"/>
        <rFont val="Arial"/>
        <family val="2"/>
      </rPr>
      <t>4</t>
    </r>
    <r>
      <rPr>
        <sz val="8"/>
        <color theme="1"/>
        <rFont val="Arial"/>
        <family val="2"/>
      </rPr>
      <t>, N</t>
    </r>
    <r>
      <rPr>
        <vertAlign val="subscript"/>
        <sz val="8"/>
        <color theme="1"/>
        <rFont val="Arial"/>
        <family val="2"/>
      </rPr>
      <t>2</t>
    </r>
    <r>
      <rPr>
        <sz val="8"/>
        <color theme="1"/>
        <rFont val="Arial"/>
        <family val="2"/>
      </rPr>
      <t>O, PFCs, SF</t>
    </r>
    <r>
      <rPr>
        <vertAlign val="subscript"/>
        <sz val="8"/>
        <color theme="1"/>
        <rFont val="Arial"/>
        <family val="2"/>
      </rPr>
      <t xml:space="preserve">6 </t>
    </r>
    <r>
      <rPr>
        <sz val="8"/>
        <color theme="1"/>
        <rFont val="Arial"/>
        <family val="2"/>
      </rPr>
      <t>and NF</t>
    </r>
    <r>
      <rPr>
        <vertAlign val="subscript"/>
        <sz val="8"/>
        <color theme="1"/>
        <rFont val="Arial"/>
        <family val="2"/>
      </rPr>
      <t>3</t>
    </r>
    <r>
      <rPr>
        <sz val="8"/>
        <color theme="1"/>
        <rFont val="Arial"/>
        <family val="2"/>
      </rPr>
      <t xml:space="preserve"> as appropriate.</t>
    </r>
  </si>
  <si>
    <r>
      <t>(1) Emissions are stated on a CO</t>
    </r>
    <r>
      <rPr>
        <vertAlign val="subscript"/>
        <sz val="8"/>
        <color theme="1"/>
        <rFont val="Arial"/>
        <family val="2"/>
      </rPr>
      <t>2</t>
    </r>
    <r>
      <rPr>
        <sz val="8"/>
        <color theme="1"/>
        <rFont val="Arial"/>
        <family val="2"/>
      </rPr>
      <t>e basis, which is inclusive of CO</t>
    </r>
    <r>
      <rPr>
        <vertAlign val="subscript"/>
        <sz val="8"/>
        <color theme="1"/>
        <rFont val="Arial"/>
        <family val="2"/>
      </rPr>
      <t>2</t>
    </r>
    <r>
      <rPr>
        <sz val="8"/>
        <color theme="1"/>
        <rFont val="Arial"/>
        <family val="2"/>
      </rPr>
      <t>, CH</t>
    </r>
    <r>
      <rPr>
        <vertAlign val="subscript"/>
        <sz val="8"/>
        <color theme="1"/>
        <rFont val="Arial"/>
        <family val="2"/>
      </rPr>
      <t>4</t>
    </r>
    <r>
      <rPr>
        <sz val="8"/>
        <color theme="1"/>
        <rFont val="Arial"/>
        <family val="2"/>
      </rPr>
      <t>, N</t>
    </r>
    <r>
      <rPr>
        <vertAlign val="subscript"/>
        <sz val="8"/>
        <color theme="1"/>
        <rFont val="Arial"/>
        <family val="2"/>
      </rPr>
      <t>2</t>
    </r>
    <r>
      <rPr>
        <sz val="8"/>
        <color theme="1"/>
        <rFont val="Arial"/>
        <family val="2"/>
      </rPr>
      <t>O, PFCs, SF</t>
    </r>
    <r>
      <rPr>
        <vertAlign val="subscript"/>
        <sz val="8"/>
        <color theme="1"/>
        <rFont val="Arial"/>
        <family val="2"/>
      </rPr>
      <t>6</t>
    </r>
    <r>
      <rPr>
        <sz val="8"/>
        <color theme="1"/>
        <rFont val="Arial"/>
        <family val="2"/>
      </rPr>
      <t xml:space="preserve"> and NF</t>
    </r>
    <r>
      <rPr>
        <vertAlign val="subscript"/>
        <sz val="8"/>
        <color theme="1"/>
        <rFont val="Arial"/>
        <family val="2"/>
      </rPr>
      <t>3</t>
    </r>
    <r>
      <rPr>
        <sz val="8"/>
        <color theme="1"/>
        <rFont val="Arial"/>
        <family val="2"/>
      </rPr>
      <t xml:space="preserve"> as appropriate.</t>
    </r>
  </si>
  <si>
    <r>
      <t>(5) Emissions are stated on a CO</t>
    </r>
    <r>
      <rPr>
        <vertAlign val="subscript"/>
        <sz val="8"/>
        <color theme="1"/>
        <rFont val="Arial"/>
        <family val="2"/>
      </rPr>
      <t>2</t>
    </r>
    <r>
      <rPr>
        <sz val="8"/>
        <color theme="1"/>
        <rFont val="Arial"/>
        <family val="2"/>
      </rPr>
      <t>e basis, which is inclusive of CO</t>
    </r>
    <r>
      <rPr>
        <vertAlign val="subscript"/>
        <sz val="8"/>
        <color theme="1"/>
        <rFont val="Arial"/>
        <family val="2"/>
      </rPr>
      <t>2</t>
    </r>
    <r>
      <rPr>
        <sz val="8"/>
        <color theme="1"/>
        <rFont val="Arial"/>
        <family val="2"/>
      </rPr>
      <t>, CH</t>
    </r>
    <r>
      <rPr>
        <vertAlign val="subscript"/>
        <sz val="8"/>
        <color theme="1"/>
        <rFont val="Arial"/>
        <family val="2"/>
      </rPr>
      <t>4</t>
    </r>
    <r>
      <rPr>
        <sz val="8"/>
        <color theme="1"/>
        <rFont val="Arial"/>
        <family val="2"/>
      </rPr>
      <t>, N</t>
    </r>
    <r>
      <rPr>
        <vertAlign val="subscript"/>
        <sz val="8"/>
        <color theme="1"/>
        <rFont val="Arial"/>
        <family val="2"/>
      </rPr>
      <t>2</t>
    </r>
    <r>
      <rPr>
        <sz val="8"/>
        <color theme="1"/>
        <rFont val="Arial"/>
        <family val="2"/>
      </rPr>
      <t>O, PFCs, SF</t>
    </r>
    <r>
      <rPr>
        <vertAlign val="subscript"/>
        <sz val="8"/>
        <color theme="1"/>
        <rFont val="Arial"/>
        <family val="2"/>
      </rPr>
      <t>6</t>
    </r>
    <r>
      <rPr>
        <sz val="8"/>
        <color theme="1"/>
        <rFont val="Arial"/>
        <family val="2"/>
      </rPr>
      <t xml:space="preserve"> and NF</t>
    </r>
    <r>
      <rPr>
        <vertAlign val="subscript"/>
        <sz val="8"/>
        <color theme="1"/>
        <rFont val="Arial"/>
        <family val="2"/>
      </rPr>
      <t>3</t>
    </r>
    <r>
      <rPr>
        <sz val="8"/>
        <color theme="1"/>
        <rFont val="Arial"/>
        <family val="2"/>
      </rPr>
      <t xml:space="preserve"> as appropriate.</t>
    </r>
  </si>
  <si>
    <t xml:space="preserve">Climate Change Policy </t>
  </si>
  <si>
    <t>Water Policy</t>
  </si>
  <si>
    <t xml:space="preserve">Responsible Mine Closure and Reclamation Report </t>
  </si>
  <si>
    <r>
      <t>Water Metrics (ML)</t>
    </r>
    <r>
      <rPr>
        <b/>
        <vertAlign val="superscript"/>
        <sz val="10"/>
        <color theme="1"/>
        <rFont val="Arial"/>
        <family val="2"/>
      </rPr>
      <t>(1)</t>
    </r>
  </si>
  <si>
    <r>
      <t xml:space="preserve">Water withdrawal </t>
    </r>
    <r>
      <rPr>
        <vertAlign val="superscript"/>
        <sz val="10"/>
        <rFont val="Arial"/>
        <family val="2"/>
      </rPr>
      <t>(2)</t>
    </r>
  </si>
  <si>
    <r>
      <t xml:space="preserve">Other managed water </t>
    </r>
    <r>
      <rPr>
        <vertAlign val="superscript"/>
        <sz val="10"/>
        <rFont val="Arial"/>
        <family val="2"/>
      </rPr>
      <t>(3)</t>
    </r>
  </si>
  <si>
    <r>
      <t xml:space="preserve">Total water use </t>
    </r>
    <r>
      <rPr>
        <vertAlign val="superscript"/>
        <sz val="10"/>
        <rFont val="Arial"/>
        <family val="2"/>
      </rPr>
      <t>(4)</t>
    </r>
  </si>
  <si>
    <r>
      <t>Water withdrawal</t>
    </r>
    <r>
      <rPr>
        <vertAlign val="superscript"/>
        <sz val="10"/>
        <rFont val="Arial"/>
        <family val="2"/>
      </rPr>
      <t xml:space="preserve"> (2)</t>
    </r>
  </si>
  <si>
    <r>
      <t>(1) We previously reported water metrics in million m</t>
    </r>
    <r>
      <rPr>
        <vertAlign val="superscript"/>
        <sz val="8"/>
        <color theme="1"/>
        <rFont val="Arial"/>
        <family val="2"/>
      </rPr>
      <t>3</t>
    </r>
    <r>
      <rPr>
        <sz val="8"/>
        <color theme="1"/>
        <rFont val="Arial"/>
        <family val="2"/>
      </rPr>
      <t>, and that in 2020 we moved to reporting in megalitres (ML) to align with GRI guidance.</t>
    </r>
  </si>
  <si>
    <t>(2) Water withdrawal is water that enters the operational water system and is used to supply the operational water demands. It was previously called ‘water withdrawal for use’ or ‘new water use’.</t>
  </si>
  <si>
    <r>
      <t>(3)</t>
    </r>
    <r>
      <rPr>
        <sz val="7"/>
        <color theme="1"/>
        <rFont val="Times New Roman"/>
        <family val="1"/>
      </rPr>
      <t xml:space="preserve"> </t>
    </r>
    <r>
      <rPr>
        <sz val="8"/>
        <color theme="1"/>
        <rFont val="Arial"/>
        <family val="2"/>
      </rPr>
      <t>Other Managed Water is water that is actively managed without intent to supply the operational water demands. It was previously called ‘water withdrawal discharged without use’.</t>
    </r>
  </si>
  <si>
    <r>
      <t>(4)</t>
    </r>
    <r>
      <rPr>
        <sz val="7"/>
        <color theme="1"/>
        <rFont val="Times New Roman"/>
        <family val="1"/>
      </rPr>
      <t xml:space="preserve"> </t>
    </r>
    <r>
      <rPr>
        <sz val="8"/>
        <color theme="1"/>
        <rFont val="Arial"/>
        <family val="2"/>
      </rPr>
      <t>Total water use is the sum of water withdrawals and water reused/recycled.</t>
    </r>
  </si>
  <si>
    <r>
      <t>2020 Water Metrics, by Quality and Source/Destination (ML)</t>
    </r>
    <r>
      <rPr>
        <b/>
        <vertAlign val="superscript"/>
        <sz val="10"/>
        <color theme="1"/>
        <rFont val="Arial"/>
        <family val="2"/>
      </rPr>
      <t>(1)</t>
    </r>
  </si>
  <si>
    <r>
      <t xml:space="preserve">Operations in Water-Stressed </t>
    </r>
    <r>
      <rPr>
        <b/>
        <vertAlign val="superscript"/>
        <sz val="10"/>
        <color theme="1"/>
        <rFont val="Arial"/>
        <family val="2"/>
      </rPr>
      <t>(2)</t>
    </r>
    <r>
      <rPr>
        <b/>
        <sz val="10"/>
        <color theme="1"/>
        <rFont val="Arial"/>
        <family val="2"/>
      </rPr>
      <t xml:space="preserve"> Areas (Carmen de Andacollo, Quebrada Blanca operations)</t>
    </r>
  </si>
  <si>
    <r>
      <t xml:space="preserve">High </t>
    </r>
    <r>
      <rPr>
        <b/>
        <vertAlign val="superscript"/>
        <sz val="10"/>
        <color theme="1"/>
        <rFont val="Arial"/>
        <family val="2"/>
      </rPr>
      <t>(3)</t>
    </r>
  </si>
  <si>
    <r>
      <t xml:space="preserve">Low </t>
    </r>
    <r>
      <rPr>
        <b/>
        <vertAlign val="superscript"/>
        <sz val="10"/>
        <color theme="1"/>
        <rFont val="Arial"/>
        <family val="2"/>
      </rPr>
      <t>(4)</t>
    </r>
  </si>
  <si>
    <r>
      <t>Water withdrawals</t>
    </r>
    <r>
      <rPr>
        <vertAlign val="superscript"/>
        <sz val="10"/>
        <color theme="1"/>
        <rFont val="Arial"/>
        <family val="2"/>
      </rPr>
      <t>(9)</t>
    </r>
  </si>
  <si>
    <r>
      <t>Surface water</t>
    </r>
    <r>
      <rPr>
        <vertAlign val="superscript"/>
        <sz val="10"/>
        <color theme="1"/>
        <rFont val="Arial"/>
        <family val="2"/>
      </rPr>
      <t xml:space="preserve"> (5)</t>
    </r>
  </si>
  <si>
    <r>
      <t xml:space="preserve">Groundwater </t>
    </r>
    <r>
      <rPr>
        <vertAlign val="superscript"/>
        <sz val="10"/>
        <color theme="1"/>
        <rFont val="Arial"/>
        <family val="2"/>
      </rPr>
      <t>(6)</t>
    </r>
  </si>
  <si>
    <r>
      <t xml:space="preserve">Sea water </t>
    </r>
    <r>
      <rPr>
        <vertAlign val="superscript"/>
        <sz val="10"/>
        <color theme="1"/>
        <rFont val="Arial"/>
        <family val="2"/>
      </rPr>
      <t xml:space="preserve">(7) </t>
    </r>
  </si>
  <si>
    <r>
      <t xml:space="preserve">Third-party water </t>
    </r>
    <r>
      <rPr>
        <vertAlign val="superscript"/>
        <sz val="10"/>
        <color theme="1"/>
        <rFont val="Arial"/>
        <family val="2"/>
      </rPr>
      <t>(8)</t>
    </r>
  </si>
  <si>
    <t>Other Managed water</t>
  </si>
  <si>
    <r>
      <t>(1) Note that we previously reported water metrics in million m</t>
    </r>
    <r>
      <rPr>
        <vertAlign val="superscript"/>
        <sz val="8"/>
        <color theme="1"/>
        <rFont val="Arial"/>
        <family val="2"/>
      </rPr>
      <t>3</t>
    </r>
    <r>
      <rPr>
        <sz val="8"/>
        <color theme="1"/>
        <rFont val="Arial"/>
        <family val="2"/>
      </rPr>
      <t>, and that in 2020 we moved to reporting in megalitres (ML) to align with GRI guidance.</t>
    </r>
  </si>
  <si>
    <t>(2) Water Stress:  Water stressed areas lack the ability to meet human and ecological demands for fresh water. Water stress components include water availability, quality and accessibility. The proportion of sites in water-stressed areas is 20%.</t>
  </si>
  <si>
    <r>
      <t>(3)</t>
    </r>
    <r>
      <rPr>
        <sz val="7"/>
        <color theme="1"/>
        <rFont val="Arial"/>
        <family val="2"/>
      </rPr>
      <t xml:space="preserve"> </t>
    </r>
    <r>
      <rPr>
        <sz val="8"/>
        <color theme="1"/>
        <rFont val="Arial"/>
        <family val="2"/>
      </rPr>
      <t>High-Quality Water: Water that has a high socio-environmental value with multiple beneficial uses (e.g., potable, agricultural, recreational, amenity) and that may require minimal to moderate level of treatment to meet appropriate drinking water standards.</t>
    </r>
  </si>
  <si>
    <t>(4) Low-Quality Water: Water that has lower socio-environmental value with lower potential for multiple beneficial uses, excluding adapted ecosystems (e.g., industrial, wastewater and seawater), and that would require significant treatment to raise quality to appropriate drinking water standards.</t>
  </si>
  <si>
    <t xml:space="preserve">(5) Surface water includes water from precipitation and runoff that is not diverted around the operation, and water inputs from surface waterbodies that may or may not be within the boundaries of our operations. </t>
  </si>
  <si>
    <t>(6) Groundwater is water from beneath the earth's surface that collects or flows in the porous spaces in soil and rock that is not diverted around the operations.</t>
  </si>
  <si>
    <t>(7) Seawater includes water obtained from a sea or ocean.</t>
  </si>
  <si>
    <t xml:space="preserve">(8) Third-party water is water supplied by an entity external to the operation, such as from a municipality. We do not use wastewater from other organizations. </t>
  </si>
  <si>
    <t>(9) Water withdrawal is water that enters the operational water system and is used to supply the operational water demands. It was previously called ‘water withdrawal for use’ or ‘new water use’.</t>
  </si>
  <si>
    <t>Responsible Production &amp; Waste</t>
  </si>
  <si>
    <r>
      <t>Mineral Waste (million tonnes)</t>
    </r>
    <r>
      <rPr>
        <b/>
        <vertAlign val="superscript"/>
        <sz val="10"/>
        <color theme="1"/>
        <rFont val="Arial"/>
        <family val="2"/>
      </rPr>
      <t>(1)</t>
    </r>
  </si>
  <si>
    <t>(2) Rounding of the individual numbers may cause a discrepancy in the total value.</t>
  </si>
  <si>
    <r>
      <t>Hazardous and Non-Hazardous Waste (tonnes)</t>
    </r>
    <r>
      <rPr>
        <b/>
        <vertAlign val="superscript"/>
        <sz val="10"/>
        <color theme="1"/>
        <rFont val="Arial"/>
        <family val="2"/>
      </rPr>
      <t>(1),(2),(3)</t>
    </r>
  </si>
  <si>
    <t>(3) Hazardous and non-hazardous waste figures vary annually depending on site activities.</t>
  </si>
  <si>
    <r>
      <t>Quebrada Blanca</t>
    </r>
    <r>
      <rPr>
        <vertAlign val="superscript"/>
        <sz val="10"/>
        <color theme="1"/>
        <rFont val="Arial"/>
        <family val="2"/>
      </rPr>
      <t>(5)</t>
    </r>
  </si>
  <si>
    <t>This document supplements the information presented in our annual Sustainability Report and includes data, which cannot be presented in the Report due to space restrictions. Additional data may be available on request.</t>
  </si>
  <si>
    <t>Data is reported using the metric system and Canadian dollars, unless otherwise stated. Some figures and percentages may be rounded and may not add up to the total figure or to 100%</t>
  </si>
  <si>
    <t>Changes to data and re-statements may occur throughout the year due to improved reporting or collection methods, and will be noted with an explanation for the restatement.</t>
  </si>
  <si>
    <t>Quebrada Blanca (QB)</t>
  </si>
  <si>
    <t>Quebrada Blanca Phase 2 Project (QB2)</t>
  </si>
  <si>
    <r>
      <t>2019 Country-By-Country Reporting (In CAD$ Millions except for Number of Employees)</t>
    </r>
    <r>
      <rPr>
        <b/>
        <vertAlign val="superscript"/>
        <sz val="10"/>
        <color theme="1"/>
        <rFont val="Arial"/>
        <family val="2"/>
      </rPr>
      <t>(1),(2),(3),(4),(5),(6),(7),(8),(9)</t>
    </r>
  </si>
  <si>
    <t xml:space="preserve">(9) The number of employees for each tax jurisdiction is computed on a full-time equivalent basis as of the end of year.   </t>
  </si>
  <si>
    <t>Our 2020 tax data will be available in 2022.</t>
  </si>
  <si>
    <t>Reconciling Items from CbCR to Consolidated Financial Statements – Add/(Less):</t>
  </si>
  <si>
    <t>Last Updated: March 10, 2020</t>
  </si>
  <si>
    <t>(1) The numbers represent Teck’s portion of ownership during 2020 (Carmen de Andacollo 90%, Quebrada Blanca 90%, Zafranal 80% and Galore Creek 50%).</t>
  </si>
  <si>
    <t>Anti Bribery and Corruption Compliance Policy and Interpretation Guide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</si>
</sst>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0.0000\ ;\(#,##0.0000\)"/>
    <numFmt numFmtId="167" formatCode="#,##0\ ;\(#,##0\)"/>
    <numFmt numFmtId="168" formatCode="dd\ mmm\ yy"/>
    <numFmt numFmtId="169" formatCode="dd\ mmm\ yy\ hh:mm"/>
    <numFmt numFmtId="170" formatCode="0.000"/>
    <numFmt numFmtId="171" formatCode="0_);\(0\)"/>
    <numFmt numFmtId="172" formatCode="#,##0.0"/>
    <numFmt numFmtId="173" formatCode="#,##0.0000"/>
    <numFmt numFmtId="174" formatCode="&quot;$&quot;#,##0"/>
    <numFmt numFmtId="175" formatCode="0.0"/>
    <numFmt numFmtId="176" formatCode="0.0000"/>
    <numFmt numFmtId="177" formatCode="0.0%"/>
    <numFmt numFmtId="178" formatCode="&quot;$&quot;#,##0.0_);\(&quot;$&quot;#,##0.0\)"/>
  </numFmts>
  <fonts count="99">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sz val="10"/>
      <color rgb="FF000000"/>
      <name val="Arial"/>
      <family val="2"/>
    </font>
    <font>
      <u/>
      <sz val="11"/>
      <color theme="10"/>
      <name val="Calibri"/>
      <family val="2"/>
      <scheme val="minor"/>
    </font>
    <font>
      <sz val="10"/>
      <name val="Arial"/>
      <family val="2"/>
    </font>
    <font>
      <b/>
      <sz val="10"/>
      <color rgb="FF000000"/>
      <name val="Arial"/>
      <family val="2"/>
    </font>
    <font>
      <sz val="11"/>
      <color theme="1"/>
      <name val="Calibri"/>
      <family val="2"/>
      <scheme val="minor"/>
    </font>
    <font>
      <sz val="11"/>
      <color theme="0"/>
      <name val="Calibri"/>
      <family val="2"/>
      <scheme val="minor"/>
    </font>
    <font>
      <b/>
      <sz val="10"/>
      <color rgb="FF0065BD"/>
      <name val="Arial"/>
      <family val="2"/>
    </font>
    <font>
      <b/>
      <i/>
      <sz val="8"/>
      <name val="Arial"/>
      <family val="2"/>
    </font>
    <font>
      <sz val="18"/>
      <color rgb="FF0065BD"/>
      <name val="Arial"/>
      <family val="2"/>
    </font>
    <font>
      <b/>
      <sz val="10"/>
      <color theme="0"/>
      <name val="Arial"/>
      <family val="2"/>
    </font>
    <font>
      <b/>
      <sz val="11"/>
      <color rgb="FF000000"/>
      <name val="Calibri"/>
      <family val="2"/>
      <scheme val="minor"/>
    </font>
    <font>
      <sz val="12"/>
      <name val="Arial"/>
      <family val="2"/>
    </font>
    <font>
      <sz val="10"/>
      <color rgb="FF0065BD"/>
      <name val="Arial"/>
      <family val="2"/>
    </font>
    <font>
      <sz val="10"/>
      <color indexed="9"/>
      <name val="Arial"/>
      <family val="2"/>
    </font>
    <font>
      <b/>
      <sz val="14"/>
      <color indexed="9"/>
      <name val="Verdana"/>
      <family val="2"/>
    </font>
    <font>
      <sz val="10"/>
      <name val="Verdana"/>
      <family val="2"/>
    </font>
    <font>
      <b/>
      <sz val="12"/>
      <color indexed="9"/>
      <name val="Arial"/>
      <family val="2"/>
    </font>
    <font>
      <b/>
      <sz val="10"/>
      <color indexed="9"/>
      <name val="Arial"/>
      <family val="2"/>
    </font>
    <font>
      <sz val="12"/>
      <name val="Verdana"/>
      <family val="2"/>
    </font>
    <font>
      <sz val="10"/>
      <color indexed="8"/>
      <name val="Arial"/>
      <family val="2"/>
    </font>
    <font>
      <sz val="10"/>
      <color indexed="56"/>
      <name val="Arial"/>
      <family val="2"/>
    </font>
    <font>
      <sz val="10"/>
      <color indexed="58"/>
      <name val="Arial"/>
      <family val="2"/>
    </font>
    <font>
      <sz val="10"/>
      <color indexed="60"/>
      <name val="Arial"/>
      <family val="2"/>
    </font>
    <font>
      <b/>
      <sz val="12"/>
      <name val="Arial"/>
      <family val="2"/>
    </font>
    <font>
      <b/>
      <sz val="10"/>
      <name val="Arial"/>
      <family val="2"/>
    </font>
    <font>
      <b/>
      <sz val="14"/>
      <color indexed="28"/>
      <name val="Verdana"/>
      <family val="2"/>
    </font>
    <font>
      <b/>
      <sz val="14"/>
      <color theme="3"/>
      <name val="Verdana"/>
      <family val="2"/>
    </font>
    <font>
      <b/>
      <sz val="11"/>
      <color rgb="FFFF0000"/>
      <name val="Calibri"/>
      <family val="2"/>
      <scheme val="minor"/>
    </font>
    <font>
      <vertAlign val="superscript"/>
      <sz val="10"/>
      <color theme="1"/>
      <name val="Arial"/>
      <family val="2"/>
    </font>
    <font>
      <sz val="8"/>
      <color theme="1"/>
      <name val="Arial"/>
      <family val="2"/>
    </font>
    <font>
      <sz val="11"/>
      <color theme="1"/>
      <name val="Arial"/>
      <family val="2"/>
    </font>
    <font>
      <b/>
      <sz val="16"/>
      <color theme="1"/>
      <name val="Arial"/>
      <family val="2"/>
    </font>
    <font>
      <b/>
      <vertAlign val="superscript"/>
      <sz val="10"/>
      <color theme="1"/>
      <name val="Arial"/>
      <family val="2"/>
    </font>
    <font>
      <vertAlign val="superscript"/>
      <sz val="10"/>
      <color rgb="FF000000"/>
      <name val="Arial"/>
      <family val="2"/>
    </font>
    <font>
      <sz val="11"/>
      <name val="Arial"/>
      <family val="2"/>
    </font>
    <font>
      <sz val="11"/>
      <name val="Calibri"/>
      <family val="2"/>
      <scheme val="minor"/>
    </font>
    <font>
      <b/>
      <vertAlign val="superscript"/>
      <sz val="10"/>
      <name val="Arial"/>
      <family val="2"/>
    </font>
    <font>
      <sz val="8"/>
      <name val="Arial"/>
      <family val="2"/>
    </font>
    <font>
      <vertAlign val="superscript"/>
      <sz val="10"/>
      <name val="Arial"/>
      <family val="2"/>
    </font>
    <font>
      <sz val="8"/>
      <color rgb="FF000000"/>
      <name val="Arial"/>
      <family val="2"/>
    </font>
    <font>
      <b/>
      <sz val="14"/>
      <color theme="4" tint="-0.499984740745262"/>
      <name val="Arial"/>
      <family val="2"/>
    </font>
    <font>
      <sz val="11"/>
      <color theme="4" tint="-0.499984740745262"/>
      <name val="Calibri"/>
      <family val="2"/>
      <scheme val="minor"/>
    </font>
    <font>
      <b/>
      <sz val="11"/>
      <color theme="1"/>
      <name val="Arial"/>
      <family val="2"/>
    </font>
    <font>
      <sz val="12"/>
      <color theme="1"/>
      <name val="Arial"/>
      <family val="2"/>
    </font>
    <font>
      <sz val="8"/>
      <color rgb="FFFF0000"/>
      <name val="Arial"/>
      <family val="2"/>
    </font>
    <font>
      <b/>
      <vertAlign val="superscript"/>
      <sz val="11"/>
      <color theme="1"/>
      <name val="Arial"/>
      <family val="2"/>
    </font>
    <font>
      <sz val="11"/>
      <color rgb="FF000000"/>
      <name val="Calibri"/>
      <family val="2"/>
    </font>
    <font>
      <b/>
      <vertAlign val="subscript"/>
      <sz val="10"/>
      <color theme="1"/>
      <name val="Arial"/>
      <family val="2"/>
    </font>
    <font>
      <sz val="8"/>
      <name val="Foundrysterling-bookregular"/>
    </font>
    <font>
      <sz val="8"/>
      <color theme="4" tint="-0.499984740745262"/>
      <name val="Arial"/>
      <family val="2"/>
    </font>
    <font>
      <sz val="10"/>
      <color theme="5"/>
      <name val="Arial"/>
      <family val="2"/>
    </font>
    <font>
      <sz val="9"/>
      <color rgb="FF000000"/>
      <name val="Arial"/>
      <family val="2"/>
    </font>
    <font>
      <sz val="9"/>
      <color rgb="FF000000"/>
      <name val="Calibri"/>
      <family val="2"/>
    </font>
    <font>
      <b/>
      <sz val="9"/>
      <color rgb="FF000000"/>
      <name val="Arial"/>
      <family val="2"/>
    </font>
    <font>
      <sz val="7"/>
      <color theme="1"/>
      <name val="Times New Roman"/>
      <family val="1"/>
    </font>
    <font>
      <sz val="7"/>
      <color rgb="FF000000"/>
      <name val="Times New Roman"/>
      <family val="1"/>
    </font>
    <font>
      <b/>
      <vertAlign val="superscript"/>
      <sz val="10"/>
      <color rgb="FF000000"/>
      <name val="Arial"/>
      <family val="2"/>
    </font>
    <font>
      <u/>
      <sz val="12"/>
      <color theme="10"/>
      <name val="Arial"/>
      <family val="2"/>
    </font>
    <font>
      <sz val="9"/>
      <name val="Arial"/>
      <family val="2"/>
    </font>
    <font>
      <b/>
      <sz val="16"/>
      <color rgb="FF000000"/>
      <name val="Arial"/>
      <family val="2"/>
    </font>
    <font>
      <sz val="11"/>
      <color theme="1"/>
      <name val="Calibri"/>
      <family val="2"/>
    </font>
    <font>
      <b/>
      <sz val="14"/>
      <color rgb="FF1F4E78"/>
      <name val="Arial"/>
      <family val="2"/>
    </font>
    <font>
      <sz val="11"/>
      <color rgb="FF1F4E78"/>
      <name val="Calibri"/>
      <family val="2"/>
    </font>
    <font>
      <b/>
      <sz val="10"/>
      <color rgb="FFFFFFFF"/>
      <name val="Arial"/>
      <family val="2"/>
    </font>
    <font>
      <b/>
      <sz val="8"/>
      <color rgb="FF000000"/>
      <name val="Arial"/>
      <family val="2"/>
    </font>
    <font>
      <b/>
      <sz val="11"/>
      <color rgb="FF000000"/>
      <name val="Calibri"/>
      <family val="2"/>
    </font>
    <font>
      <b/>
      <sz val="16"/>
      <name val="Arial"/>
      <family val="2"/>
    </font>
    <font>
      <sz val="11"/>
      <name val="Calibri"/>
      <family val="2"/>
    </font>
    <font>
      <b/>
      <sz val="14"/>
      <name val="Arial"/>
      <family val="2"/>
    </font>
    <font>
      <b/>
      <vertAlign val="superscript"/>
      <sz val="12"/>
      <name val="Arial"/>
      <family val="2"/>
    </font>
    <font>
      <sz val="7"/>
      <name val="Times New Roman"/>
      <family val="1"/>
    </font>
    <font>
      <sz val="11"/>
      <name val="Foundrysterling-mediumregular"/>
    </font>
    <font>
      <b/>
      <sz val="11"/>
      <name val="Calibri"/>
      <family val="2"/>
    </font>
    <font>
      <sz val="10"/>
      <name val="Foundrysterling-bookregular"/>
    </font>
    <font>
      <vertAlign val="superscript"/>
      <sz val="8"/>
      <name val="Arial"/>
      <family val="2"/>
    </font>
    <font>
      <b/>
      <sz val="14"/>
      <color rgb="FF002060"/>
      <name val="Arial"/>
      <family val="2"/>
    </font>
    <font>
      <b/>
      <vertAlign val="superscript"/>
      <sz val="14"/>
      <color rgb="FF002060"/>
      <name val="Arial"/>
      <family val="2"/>
    </font>
    <font>
      <sz val="11"/>
      <color rgb="FF002060"/>
      <name val="Calibri"/>
      <family val="2"/>
      <scheme val="minor"/>
    </font>
    <font>
      <b/>
      <sz val="14"/>
      <color rgb="FF002060"/>
      <name val="Calibri Light"/>
      <family val="2"/>
    </font>
    <font>
      <sz val="11"/>
      <color rgb="FF002060"/>
      <name val="Calibri Light"/>
      <family val="2"/>
    </font>
    <font>
      <sz val="7"/>
      <color theme="1"/>
      <name val="Arial"/>
      <family val="2"/>
    </font>
    <font>
      <sz val="11"/>
      <color rgb="FF002060"/>
      <name val="Arial"/>
      <family val="2"/>
    </font>
    <font>
      <b/>
      <sz val="12"/>
      <color theme="0"/>
      <name val="Arial"/>
      <family val="2"/>
    </font>
    <font>
      <u/>
      <sz val="10"/>
      <color theme="10"/>
      <name val="Arial"/>
      <family val="2"/>
    </font>
    <font>
      <sz val="10"/>
      <color rgb="FFFF0000"/>
      <name val="Arial"/>
      <family val="2"/>
    </font>
    <font>
      <sz val="11"/>
      <color rgb="FFFF0000"/>
      <name val="Calibri"/>
      <family val="2"/>
      <scheme val="minor"/>
    </font>
    <font>
      <vertAlign val="subscript"/>
      <sz val="8"/>
      <name val="Arial"/>
      <family val="2"/>
    </font>
    <font>
      <vertAlign val="subscript"/>
      <sz val="8"/>
      <color theme="1"/>
      <name val="Arial"/>
      <family val="2"/>
    </font>
    <font>
      <vertAlign val="superscript"/>
      <sz val="8"/>
      <color theme="1"/>
      <name val="Arial"/>
      <family val="2"/>
    </font>
    <font>
      <b/>
      <sz val="14"/>
      <color theme="1"/>
      <name val="Arial"/>
      <family val="2"/>
    </font>
    <font>
      <sz val="14"/>
      <color theme="1"/>
      <name val="Calibri"/>
      <family val="2"/>
      <scheme val="minor"/>
    </font>
    <font>
      <sz val="18"/>
      <color theme="1"/>
      <name val="Calibri"/>
      <family val="2"/>
      <scheme val="minor"/>
    </font>
    <font>
      <b/>
      <sz val="18"/>
      <color theme="1"/>
      <name val="Arial"/>
      <family val="2"/>
    </font>
  </fonts>
  <fills count="36">
    <fill>
      <patternFill patternType="none"/>
    </fill>
    <fill>
      <patternFill patternType="gray125"/>
    </fill>
    <fill>
      <patternFill patternType="solid">
        <fgColor rgb="FF0065BD"/>
        <bgColor indexed="64"/>
      </patternFill>
    </fill>
    <fill>
      <patternFill patternType="solid">
        <fgColor rgb="FFFFFFFF"/>
        <bgColor indexed="64"/>
      </patternFill>
    </fill>
    <fill>
      <patternFill patternType="solid">
        <fgColor indexed="13"/>
        <bgColor indexed="64"/>
      </patternFill>
    </fill>
    <fill>
      <patternFill patternType="solid">
        <fgColor indexed="50"/>
        <bgColor indexed="64"/>
      </patternFill>
    </fill>
    <fill>
      <patternFill patternType="solid">
        <fgColor indexed="10"/>
        <bgColor indexed="64"/>
      </patternFill>
    </fill>
    <fill>
      <patternFill patternType="solid">
        <fgColor indexed="49"/>
        <bgColor indexed="64"/>
      </patternFill>
    </fill>
    <fill>
      <patternFill patternType="solid">
        <fgColor indexed="48"/>
        <bgColor indexed="64"/>
      </patternFill>
    </fill>
    <fill>
      <patternFill patternType="solid">
        <fgColor theme="3"/>
        <bgColor indexed="64"/>
      </patternFill>
    </fill>
    <fill>
      <patternFill patternType="solid">
        <fgColor indexed="39"/>
        <bgColor indexed="64"/>
      </patternFill>
    </fill>
    <fill>
      <patternFill patternType="solid">
        <fgColor indexed="16"/>
        <bgColor indexed="64"/>
      </patternFill>
    </fill>
    <fill>
      <patternFill patternType="solid">
        <fgColor indexed="53"/>
        <bgColor indexed="64"/>
      </patternFill>
    </fill>
    <fill>
      <patternFill patternType="solid">
        <fgColor indexed="19"/>
        <bgColor indexed="64"/>
      </patternFill>
    </fill>
    <fill>
      <patternFill patternType="solid">
        <fgColor indexed="17"/>
        <bgColor indexed="64"/>
      </patternFill>
    </fill>
    <fill>
      <patternFill patternType="solid">
        <fgColor indexed="21"/>
        <bgColor indexed="64"/>
      </patternFill>
    </fill>
    <fill>
      <patternFill patternType="solid">
        <fgColor indexed="12"/>
        <bgColor indexed="64"/>
      </patternFill>
    </fill>
    <fill>
      <patternFill patternType="solid">
        <fgColor indexed="54"/>
        <bgColor indexed="64"/>
      </patternFill>
    </fill>
    <fill>
      <patternFill patternType="solid">
        <fgColor indexed="23"/>
        <bgColor indexed="64"/>
      </patternFill>
    </fill>
    <fill>
      <patternFill patternType="solid">
        <fgColor indexed="47"/>
        <bgColor indexed="64"/>
      </patternFill>
    </fill>
    <fill>
      <patternFill patternType="solid">
        <fgColor indexed="52"/>
        <bgColor indexed="64"/>
      </patternFill>
    </fill>
    <fill>
      <patternFill patternType="solid">
        <fgColor indexed="9"/>
        <bgColor indexed="64"/>
      </patternFill>
    </fill>
    <fill>
      <patternFill patternType="solid">
        <fgColor indexed="25"/>
        <bgColor indexed="64"/>
      </patternFill>
    </fill>
    <fill>
      <patternFill patternType="solid">
        <fgColor indexed="59"/>
        <bgColor indexed="64"/>
      </patternFill>
    </fill>
    <fill>
      <patternFill patternType="solid">
        <fgColor indexed="40"/>
        <bgColor indexed="64"/>
      </patternFill>
    </fill>
    <fill>
      <patternFill patternType="solid">
        <fgColor indexed="11"/>
        <bgColor indexed="64"/>
      </patternFill>
    </fill>
    <fill>
      <patternFill patternType="solid">
        <fgColor indexed="8"/>
        <bgColor indexed="64"/>
      </patternFill>
    </fill>
    <fill>
      <patternFill patternType="solid">
        <fgColor indexed="51"/>
        <bgColor indexed="64"/>
      </patternFill>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FF"/>
        <bgColor rgb="FF000000"/>
      </patternFill>
    </fill>
    <fill>
      <patternFill patternType="solid">
        <fgColor theme="8" tint="-0.499984740745262"/>
        <bgColor indexed="64"/>
      </patternFill>
    </fill>
    <fill>
      <patternFill patternType="solid">
        <fgColor theme="2" tint="-9.9978637043366805E-2"/>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ck">
        <color rgb="FF0065BD"/>
      </top>
      <bottom/>
      <diagonal/>
    </border>
    <border>
      <left/>
      <right/>
      <top/>
      <bottom style="thick">
        <color rgb="FF0065BD"/>
      </bottom>
      <diagonal/>
    </border>
    <border>
      <left/>
      <right/>
      <top/>
      <bottom style="thin">
        <color rgb="FF0065BD"/>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bottom/>
      <diagonal/>
    </border>
    <border>
      <left/>
      <right/>
      <top style="hair">
        <color indexed="46"/>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right/>
      <top style="thick">
        <color theme="4" tint="-0.499984740745262"/>
      </top>
      <bottom style="thick">
        <color theme="4" tint="-0.499984740745262"/>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bottom/>
      <diagonal/>
    </border>
    <border>
      <left style="thin">
        <color rgb="FF0065BD"/>
      </left>
      <right style="thin">
        <color rgb="FF0065BD"/>
      </right>
      <top style="thin">
        <color rgb="FF0065BD"/>
      </top>
      <bottom style="thin">
        <color rgb="FF0065BD"/>
      </bottom>
      <diagonal/>
    </border>
    <border>
      <left/>
      <right/>
      <top style="thick">
        <color rgb="FF002060"/>
      </top>
      <bottom style="thick">
        <color rgb="FF002060"/>
      </bottom>
      <diagonal/>
    </border>
    <border>
      <left style="thick">
        <color theme="4" tint="-0.499984740745262"/>
      </left>
      <right/>
      <top style="thick">
        <color theme="4" tint="-0.499984740745262"/>
      </top>
      <bottom style="thick">
        <color theme="4" tint="-0.499984740745262"/>
      </bottom>
      <diagonal/>
    </border>
  </borders>
  <cellStyleXfs count="229">
    <xf numFmtId="0" fontId="0" fillId="0" borderId="0"/>
    <xf numFmtId="0" fontId="7" fillId="0" borderId="0" applyNumberFormat="0" applyFill="0" applyBorder="0" applyAlignment="0" applyProtection="0"/>
    <xf numFmtId="43" fontId="10" fillId="0" borderId="0" applyFont="0" applyFill="0" applyBorder="0" applyAlignment="0" applyProtection="0"/>
    <xf numFmtId="164" fontId="8" fillId="0" borderId="0">
      <alignment horizontal="left" vertical="center"/>
    </xf>
    <xf numFmtId="164" fontId="8" fillId="0" borderId="0">
      <alignment horizontal="left" vertical="center"/>
    </xf>
    <xf numFmtId="0" fontId="12" fillId="0" borderId="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3" fillId="0" borderId="0" applyFont="0">
      <alignment vertical="top" wrapText="1" readingOrder="1"/>
    </xf>
    <xf numFmtId="0" fontId="14" fillId="0" borderId="2">
      <alignment vertical="top"/>
    </xf>
    <xf numFmtId="49" fontId="15" fillId="2" borderId="0">
      <alignment horizontal="center" vertical="center"/>
    </xf>
    <xf numFmtId="0" fontId="16" fillId="3" borderId="0" applyNumberFormat="0" applyFill="0" applyBorder="0" applyProtection="0">
      <alignment horizontal="right"/>
    </xf>
    <xf numFmtId="0" fontId="8" fillId="0" borderId="0"/>
    <xf numFmtId="0" fontId="8" fillId="0" borderId="0"/>
    <xf numFmtId="0" fontId="8"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xf numFmtId="0" fontId="8" fillId="0" borderId="0"/>
    <xf numFmtId="0" fontId="8" fillId="0" borderId="0"/>
    <xf numFmtId="37" fontId="17" fillId="0" borderId="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18" fillId="0" borderId="3"/>
    <xf numFmtId="0" fontId="12" fillId="0" borderId="4">
      <alignment horizontal="center"/>
    </xf>
    <xf numFmtId="0" fontId="8" fillId="4" borderId="5" applyNumberFormat="0" applyFont="0" applyBorder="0" applyAlignment="0" applyProtection="0"/>
    <xf numFmtId="0" fontId="8" fillId="4" borderId="5" applyNumberFormat="0" applyFont="0" applyBorder="0" applyAlignment="0" applyProtection="0"/>
    <xf numFmtId="0" fontId="8" fillId="5" borderId="0" applyNumberFormat="0" applyFont="0" applyBorder="0" applyAlignment="0" applyProtection="0"/>
    <xf numFmtId="0" fontId="8" fillId="5" borderId="0" applyNumberFormat="0" applyFont="0" applyBorder="0" applyAlignment="0" applyProtection="0"/>
    <xf numFmtId="0" fontId="8" fillId="0" borderId="5" applyNumberFormat="0" applyFont="0" applyBorder="0" applyAlignment="0" applyProtection="0"/>
    <xf numFmtId="0" fontId="8" fillId="0" borderId="5" applyNumberFormat="0" applyFont="0" applyBorder="0" applyAlignment="0" applyProtection="0"/>
    <xf numFmtId="0" fontId="19" fillId="6" borderId="0" applyNumberFormat="0" applyBorder="0" applyAlignment="0" applyProtection="0"/>
    <xf numFmtId="0" fontId="8" fillId="7" borderId="5" applyNumberFormat="0" applyFont="0" applyBorder="0" applyAlignment="0" applyProtection="0"/>
    <xf numFmtId="0" fontId="8" fillId="7" borderId="5" applyNumberFormat="0" applyFont="0" applyBorder="0" applyAlignment="0" applyProtection="0"/>
    <xf numFmtId="0" fontId="8" fillId="8" borderId="5" applyNumberFormat="0" applyFont="0" applyBorder="0" applyAlignment="0" applyProtection="0"/>
    <xf numFmtId="0" fontId="8" fillId="8" borderId="5" applyNumberFormat="0" applyFont="0" applyBorder="0" applyAlignment="0" applyProtection="0"/>
    <xf numFmtId="0" fontId="20" fillId="9" borderId="0" applyNumberFormat="0" applyBorder="0" applyProtection="0">
      <alignment horizontal="center" vertical="center"/>
    </xf>
    <xf numFmtId="0" fontId="8" fillId="0" borderId="0"/>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166" fontId="8" fillId="0" borderId="0" applyFont="0" applyFill="0" applyBorder="0" applyAlignment="0" applyProtection="0">
      <alignment vertical="center"/>
    </xf>
    <xf numFmtId="166" fontId="8" fillId="0" borderId="0" applyFont="0" applyFill="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167" fontId="8" fillId="0" borderId="0" applyFill="0" applyBorder="0" applyProtection="0">
      <alignment vertical="center"/>
      <protection locked="0"/>
    </xf>
    <xf numFmtId="167" fontId="8" fillId="0" borderId="0" applyFill="0" applyBorder="0" applyProtection="0">
      <alignment vertical="center"/>
      <protection locked="0"/>
    </xf>
    <xf numFmtId="168" fontId="21" fillId="0" borderId="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applyNumberFormat="0" applyFont="0" applyFill="0" applyBorder="0" applyAlignment="0" applyProtection="0">
      <alignment wrapText="1"/>
    </xf>
    <xf numFmtId="0" fontId="8" fillId="0" borderId="0" applyNumberFormat="0" applyFont="0" applyFill="0" applyBorder="0" applyAlignment="0" applyProtection="0">
      <alignment wrapText="1"/>
    </xf>
    <xf numFmtId="0" fontId="22" fillId="10" borderId="0" applyProtection="0">
      <alignment horizontal="center"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167" fontId="8" fillId="0" borderId="0">
      <alignment vertical="center"/>
    </xf>
    <xf numFmtId="167" fontId="8" fillId="0" borderId="0">
      <alignment vertical="center"/>
    </xf>
    <xf numFmtId="0" fontId="8" fillId="0" borderId="0" applyNumberFormat="0" applyFont="0" applyFill="0" applyBorder="0" applyAlignment="0" applyProtection="0">
      <alignment horizontal="center"/>
    </xf>
    <xf numFmtId="0" fontId="8" fillId="0" borderId="0" applyNumberFormat="0" applyFont="0" applyFill="0" applyBorder="0" applyAlignment="0" applyProtection="0">
      <alignment horizont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3" fillId="11" borderId="6" applyNumberFormat="0" applyBorder="0" applyAlignment="0" applyProtection="0">
      <alignment horizontal="center"/>
    </xf>
    <xf numFmtId="0" fontId="19" fillId="12" borderId="0" applyNumberFormat="0" applyBorder="0" applyAlignment="0" applyProtection="0"/>
    <xf numFmtId="0" fontId="19" fillId="13" borderId="5" applyNumberFormat="0" applyBorder="0" applyAlignment="0" applyProtection="0">
      <alignment horizontal="center"/>
    </xf>
    <xf numFmtId="0" fontId="19" fillId="14" borderId="5" applyNumberFormat="0" applyBorder="0" applyAlignment="0" applyProtection="0">
      <alignment horizontal="center"/>
    </xf>
    <xf numFmtId="0" fontId="8" fillId="15" borderId="5" applyNumberFormat="0" applyFont="0" applyBorder="0" applyAlignment="0" applyProtection="0">
      <alignment horizontal="center"/>
    </xf>
    <xf numFmtId="0" fontId="8" fillId="15" borderId="5" applyNumberFormat="0" applyFont="0" applyBorder="0" applyAlignment="0" applyProtection="0">
      <alignment horizontal="center"/>
    </xf>
    <xf numFmtId="0" fontId="8" fillId="16" borderId="5" applyNumberFormat="0" applyFont="0" applyBorder="0" applyAlignment="0" applyProtection="0">
      <alignment horizontal="center"/>
    </xf>
    <xf numFmtId="0" fontId="8" fillId="16" borderId="5" applyNumberFormat="0" applyFont="0" applyBorder="0" applyAlignment="0" applyProtection="0">
      <alignment horizontal="center"/>
    </xf>
    <xf numFmtId="0" fontId="8" fillId="17" borderId="5" applyNumberFormat="0" applyFont="0" applyBorder="0" applyAlignment="0" applyProtection="0">
      <alignment horizontal="center"/>
    </xf>
    <xf numFmtId="0" fontId="8" fillId="17" borderId="5" applyNumberFormat="0" applyFont="0" applyBorder="0" applyAlignment="0" applyProtection="0">
      <alignment horizontal="center"/>
    </xf>
    <xf numFmtId="0" fontId="8" fillId="18" borderId="7" applyNumberFormat="0" applyFont="0" applyBorder="0" applyAlignment="0" applyProtection="0">
      <alignment horizontal="center"/>
    </xf>
    <xf numFmtId="0" fontId="8" fillId="18" borderId="7" applyNumberFormat="0" applyFont="0" applyBorder="0" applyAlignment="0" applyProtection="0">
      <alignment horizontal="center"/>
    </xf>
    <xf numFmtId="0" fontId="19" fillId="13" borderId="5" applyNumberFormat="0" applyBorder="0" applyAlignment="0" applyProtection="0">
      <alignment horizontal="center"/>
    </xf>
    <xf numFmtId="0" fontId="19" fillId="14" borderId="5" applyNumberFormat="0" applyBorder="0" applyAlignment="0" applyProtection="0">
      <alignment horizontal="center"/>
    </xf>
    <xf numFmtId="0" fontId="8" fillId="15" borderId="5" applyNumberFormat="0" applyBorder="0" applyAlignment="0" applyProtection="0">
      <alignment horizontal="center"/>
    </xf>
    <xf numFmtId="0" fontId="8" fillId="15" borderId="5" applyNumberFormat="0" applyBorder="0" applyAlignment="0" applyProtection="0">
      <alignment horizontal="center"/>
    </xf>
    <xf numFmtId="0" fontId="8" fillId="16" borderId="5" applyNumberFormat="0" applyFont="0" applyBorder="0" applyAlignment="0" applyProtection="0">
      <alignment horizontal="center"/>
    </xf>
    <xf numFmtId="0" fontId="8" fillId="16" borderId="5" applyNumberFormat="0" applyFont="0" applyBorder="0" applyAlignment="0" applyProtection="0">
      <alignment horizontal="center"/>
    </xf>
    <xf numFmtId="0" fontId="8" fillId="17" borderId="5" applyNumberFormat="0" applyFont="0" applyBorder="0" applyAlignment="0" applyProtection="0">
      <alignment horizontal="center"/>
    </xf>
    <xf numFmtId="0" fontId="8" fillId="17" borderId="5" applyNumberFormat="0" applyFont="0" applyBorder="0" applyAlignment="0" applyProtection="0">
      <alignment horizontal="center"/>
    </xf>
    <xf numFmtId="0" fontId="8" fillId="18" borderId="5" applyNumberFormat="0" applyFont="0" applyBorder="0" applyAlignment="0" applyProtection="0">
      <alignment horizontal="center"/>
    </xf>
    <xf numFmtId="0" fontId="8" fillId="18" borderId="5" applyNumberFormat="0" applyFont="0" applyBorder="0" applyAlignment="0" applyProtection="0">
      <alignment horizontal="center"/>
    </xf>
    <xf numFmtId="0" fontId="19" fillId="11" borderId="0" applyNumberFormat="0" applyBorder="0" applyAlignment="0" applyProtection="0"/>
    <xf numFmtId="0" fontId="19" fillId="12" borderId="5" applyNumberFormat="0" applyBorder="0" applyAlignment="0" applyProtection="0">
      <alignment horizontal="center"/>
    </xf>
    <xf numFmtId="0" fontId="8" fillId="0" borderId="0" applyNumberFormat="0" applyFont="0" applyFill="0" applyBorder="0" applyAlignment="0" applyProtection="0"/>
    <xf numFmtId="0" fontId="8" fillId="0" borderId="0" applyNumberFormat="0" applyFont="0" applyFill="0" applyBorder="0" applyAlignment="0" applyProtection="0"/>
    <xf numFmtId="167" fontId="24" fillId="19" borderId="8" applyFont="0" applyFill="0" applyBorder="0" applyAlignment="0" applyProtection="0">
      <alignment horizontal="center" vertical="center"/>
    </xf>
    <xf numFmtId="0" fontId="8" fillId="20" borderId="0" applyNumberFormat="0" applyFont="0" applyBorder="0" applyAlignment="0" applyProtection="0"/>
    <xf numFmtId="0" fontId="8" fillId="20" borderId="0" applyNumberFormat="0" applyFont="0" applyBorder="0" applyAlignment="0" applyProtection="0"/>
    <xf numFmtId="0" fontId="19" fillId="6" borderId="0" applyNumberFormat="0" applyBorder="0" applyAlignment="0" applyProtection="0"/>
    <xf numFmtId="0" fontId="8" fillId="8" borderId="6" applyNumberFormat="0" applyFont="0" applyBorder="0" applyAlignment="0" applyProtection="0"/>
    <xf numFmtId="0" fontId="8" fillId="8" borderId="6" applyNumberFormat="0" applyFont="0" applyBorder="0" applyAlignment="0" applyProtection="0"/>
    <xf numFmtId="0" fontId="8" fillId="4" borderId="5" applyNumberFormat="0" applyFont="0" applyBorder="0" applyAlignment="0" applyProtection="0"/>
    <xf numFmtId="0" fontId="8" fillId="4" borderId="5" applyNumberFormat="0" applyFont="0" applyBorder="0" applyAlignment="0" applyProtection="0"/>
    <xf numFmtId="0" fontId="8" fillId="8" borderId="5" applyNumberFormat="0" applyFont="0" applyBorder="0" applyAlignment="0" applyProtection="0"/>
    <xf numFmtId="0" fontId="8" fillId="8" borderId="5" applyNumberFormat="0" applyFont="0" applyBorder="0" applyAlignment="0" applyProtection="0"/>
    <xf numFmtId="0" fontId="8" fillId="5" borderId="0" applyNumberFormat="0" applyFont="0" applyBorder="0" applyAlignment="0" applyProtection="0"/>
    <xf numFmtId="0" fontId="8" fillId="5" borderId="0" applyNumberFormat="0" applyFont="0" applyBorder="0" applyAlignment="0" applyProtection="0"/>
    <xf numFmtId="0" fontId="8" fillId="0" borderId="0" applyNumberFormat="0" applyFont="0" applyBorder="0" applyAlignment="0" applyProtection="0"/>
    <xf numFmtId="0" fontId="8" fillId="0" borderId="0" applyNumberFormat="0" applyFont="0" applyBorder="0" applyAlignment="0" applyProtection="0"/>
    <xf numFmtId="0" fontId="8" fillId="21" borderId="0" applyNumberFormat="0" applyFont="0" applyBorder="0" applyAlignment="0" applyProtection="0"/>
    <xf numFmtId="0" fontId="8" fillId="21" borderId="0" applyNumberFormat="0" applyFont="0" applyBorder="0" applyAlignment="0" applyProtection="0"/>
    <xf numFmtId="0" fontId="8" fillId="0" borderId="0" applyNumberFormat="0" applyFont="0" applyBorder="0" applyAlignment="0" applyProtection="0"/>
    <xf numFmtId="0" fontId="8" fillId="0" borderId="0"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8" fillId="22" borderId="0" applyNumberFormat="0" applyFont="0" applyBorder="0" applyAlignment="0" applyProtection="0"/>
    <xf numFmtId="0" fontId="8" fillId="21" borderId="6" applyNumberFormat="0" applyFont="0" applyBorder="0" applyAlignment="0" applyProtection="0"/>
    <xf numFmtId="0" fontId="19" fillId="23" borderId="0" applyNumberFormat="0" applyBorder="0" applyAlignment="0" applyProtection="0"/>
    <xf numFmtId="0" fontId="19" fillId="14" borderId="0" applyNumberFormat="0" applyBorder="0" applyAlignment="0" applyProtection="0"/>
    <xf numFmtId="0" fontId="19"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5" applyNumberFormat="0" applyFont="0" applyBorder="0" applyAlignment="0" applyProtection="0"/>
    <xf numFmtId="0" fontId="8" fillId="18" borderId="5" applyNumberFormat="0" applyFont="0" applyBorder="0" applyAlignment="0" applyProtection="0"/>
    <xf numFmtId="0" fontId="8" fillId="24" borderId="5" applyNumberFormat="0" applyFont="0" applyBorder="0" applyAlignment="0" applyProtection="0"/>
    <xf numFmtId="0" fontId="8" fillId="24" borderId="5" applyNumberFormat="0" applyFont="0" applyBorder="0" applyAlignment="0" applyProtection="0"/>
    <xf numFmtId="0" fontId="8" fillId="25" borderId="0" applyNumberFormat="0" applyFont="0" applyBorder="0" applyAlignment="0" applyProtection="0"/>
    <xf numFmtId="0" fontId="8" fillId="25" borderId="0" applyNumberFormat="0" applyFont="0" applyBorder="0" applyAlignment="0" applyProtection="0"/>
    <xf numFmtId="0" fontId="25" fillId="26" borderId="6" applyNumberFormat="0" applyFill="0" applyBorder="0" applyAlignment="0" applyProtection="0">
      <alignment horizontal="center"/>
    </xf>
    <xf numFmtId="0" fontId="26"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6"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6" fillId="0" borderId="0" applyNumberFormat="0" applyFill="0" applyBorder="0" applyAlignment="0" applyProtection="0">
      <alignment horizontal="center"/>
    </xf>
    <xf numFmtId="0" fontId="27" fillId="0" borderId="0" applyNumberFormat="0" applyFill="0" applyBorder="0" applyAlignment="0" applyProtection="0">
      <alignment horizontal="center"/>
    </xf>
    <xf numFmtId="0" fontId="28"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6" fillId="0" borderId="0" applyNumberFormat="0" applyFill="0" applyBorder="0" applyAlignment="0" applyProtection="0">
      <alignment horizontal="center"/>
    </xf>
    <xf numFmtId="0" fontId="8" fillId="20" borderId="5" applyNumberFormat="0" applyFont="0" applyBorder="0" applyAlignment="0" applyProtection="0"/>
    <xf numFmtId="0" fontId="8" fillId="20" borderId="5" applyNumberFormat="0" applyFont="0" applyBorder="0" applyAlignment="0" applyProtection="0"/>
    <xf numFmtId="0" fontId="19" fillId="6" borderId="0" applyNumberFormat="0" applyBorder="0" applyAlignment="0" applyProtection="0"/>
    <xf numFmtId="0" fontId="25" fillId="7" borderId="0" applyNumberFormat="0" applyBorder="0" applyAlignment="0" applyProtection="0"/>
    <xf numFmtId="0" fontId="8" fillId="8" borderId="0" applyNumberFormat="0" applyFont="0" applyBorder="0" applyAlignment="0" applyProtection="0"/>
    <xf numFmtId="0" fontId="8" fillId="8" borderId="0" applyNumberFormat="0" applyFont="0" applyBorder="0" applyAlignment="0" applyProtection="0"/>
    <xf numFmtId="0" fontId="8" fillId="0" borderId="0" applyNumberFormat="0" applyFont="0" applyBorder="0" applyAlignment="0" applyProtection="0"/>
    <xf numFmtId="0" fontId="8" fillId="0" borderId="0" applyNumberFormat="0" applyFont="0" applyBorder="0" applyAlignment="0" applyProtection="0"/>
    <xf numFmtId="0" fontId="8" fillId="4" borderId="0" applyNumberFormat="0" applyFont="0" applyBorder="0" applyAlignment="0" applyProtection="0"/>
    <xf numFmtId="0" fontId="8" fillId="4" borderId="0" applyNumberFormat="0" applyFont="0" applyBorder="0" applyAlignment="0" applyProtection="0"/>
    <xf numFmtId="0" fontId="8" fillId="27" borderId="0" applyNumberFormat="0" applyFont="0" applyBorder="0" applyAlignment="0" applyProtection="0"/>
    <xf numFmtId="0" fontId="8" fillId="27" borderId="0" applyNumberFormat="0" applyFont="0" applyBorder="0" applyAlignment="0" applyProtection="0"/>
    <xf numFmtId="0" fontId="29" fillId="22" borderId="0">
      <alignment vertical="center"/>
    </xf>
    <xf numFmtId="0" fontId="30" fillId="0" borderId="9" applyNumberFormat="0" applyFill="0" applyAlignment="0" applyProtection="0"/>
    <xf numFmtId="20" fontId="8" fillId="0" borderId="0" applyFont="0" applyFill="0" applyBorder="0" applyAlignment="0" applyProtection="0"/>
    <xf numFmtId="20" fontId="8" fillId="0" borderId="0" applyFont="0" applyFill="0" applyBorder="0" applyAlignment="0" applyProtection="0"/>
    <xf numFmtId="0" fontId="31" fillId="0" borderId="0" applyNumberFormat="0" applyProtection="0">
      <alignment vertical="center"/>
    </xf>
    <xf numFmtId="0" fontId="31" fillId="0" borderId="0" applyNumberFormat="0" applyProtection="0">
      <alignment vertical="center"/>
    </xf>
    <xf numFmtId="0" fontId="32" fillId="0" borderId="0" applyNumberFormat="0" applyProtection="0">
      <alignment vertical="center"/>
    </xf>
    <xf numFmtId="0" fontId="31" fillId="22" borderId="0" applyNumberFormat="0" applyProtection="0">
      <alignment vertical="center"/>
    </xf>
    <xf numFmtId="43" fontId="8"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cellStyleXfs>
  <cellXfs count="757">
    <xf numFmtId="0" fontId="0" fillId="0" borderId="0" xfId="0"/>
    <xf numFmtId="0" fontId="5" fillId="0" borderId="0" xfId="0" applyFont="1" applyAlignment="1">
      <alignment vertical="center"/>
    </xf>
    <xf numFmtId="0" fontId="0" fillId="0" borderId="0" xfId="0"/>
    <xf numFmtId="0" fontId="33" fillId="0" borderId="0" xfId="0" applyFont="1"/>
    <xf numFmtId="0" fontId="4" fillId="0" borderId="0" xfId="0" applyFont="1"/>
    <xf numFmtId="0" fontId="35" fillId="0" borderId="0" xfId="0" applyFont="1" applyAlignment="1">
      <alignment vertical="center"/>
    </xf>
    <xf numFmtId="0" fontId="5" fillId="0" borderId="0" xfId="0" applyFont="1"/>
    <xf numFmtId="0" fontId="6" fillId="0" borderId="1" xfId="0" applyFont="1" applyBorder="1" applyAlignment="1">
      <alignment horizontal="right" vertical="center" wrapText="1"/>
    </xf>
    <xf numFmtId="0" fontId="36" fillId="0" borderId="0" xfId="0" applyFont="1"/>
    <xf numFmtId="0" fontId="37" fillId="0" borderId="0" xfId="0" applyFont="1" applyAlignment="1"/>
    <xf numFmtId="0" fontId="6" fillId="0" borderId="1" xfId="0" applyFont="1" applyBorder="1" applyAlignment="1">
      <alignment vertical="center"/>
    </xf>
    <xf numFmtId="0" fontId="5" fillId="0" borderId="1" xfId="0" applyFont="1" applyBorder="1"/>
    <xf numFmtId="0" fontId="35" fillId="0" borderId="0" xfId="0" applyFont="1"/>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6" fillId="0" borderId="1" xfId="0" applyFont="1" applyBorder="1" applyAlignment="1">
      <alignment vertical="center" wrapText="1"/>
    </xf>
    <xf numFmtId="0" fontId="4" fillId="0" borderId="1" xfId="0" applyFont="1" applyBorder="1" applyAlignment="1">
      <alignment wrapText="1"/>
    </xf>
    <xf numFmtId="0" fontId="5" fillId="0" borderId="10" xfId="0" applyFont="1" applyBorder="1"/>
    <xf numFmtId="0" fontId="5" fillId="0" borderId="1" xfId="0" applyFont="1" applyBorder="1" applyAlignment="1">
      <alignment horizontal="right"/>
    </xf>
    <xf numFmtId="0" fontId="9" fillId="0" borderId="1" xfId="0" applyFont="1" applyBorder="1" applyAlignment="1">
      <alignment horizontal="right" vertical="center" wrapText="1"/>
    </xf>
    <xf numFmtId="0" fontId="47" fillId="0" borderId="0" xfId="0" applyFont="1" applyBorder="1"/>
    <xf numFmtId="0" fontId="46" fillId="0" borderId="0" xfId="0" applyFont="1" applyBorder="1"/>
    <xf numFmtId="0" fontId="48" fillId="0" borderId="0" xfId="0" applyFont="1"/>
    <xf numFmtId="0" fontId="49" fillId="0" borderId="0" xfId="0" applyFont="1"/>
    <xf numFmtId="164" fontId="8" fillId="0" borderId="0" xfId="2" quotePrefix="1" applyNumberFormat="1" applyFont="1"/>
    <xf numFmtId="164" fontId="8" fillId="0" borderId="0" xfId="2" applyNumberFormat="1" applyFont="1"/>
    <xf numFmtId="164" fontId="8" fillId="0" borderId="0" xfId="2" applyNumberFormat="1" applyFont="1" applyBorder="1"/>
    <xf numFmtId="164" fontId="8" fillId="0" borderId="0" xfId="2" quotePrefix="1" applyNumberFormat="1" applyFont="1" applyBorder="1"/>
    <xf numFmtId="0" fontId="45" fillId="0" borderId="0" xfId="0" applyFont="1"/>
    <xf numFmtId="174" fontId="6" fillId="0" borderId="1" xfId="0" applyNumberFormat="1" applyFont="1" applyFill="1" applyBorder="1" applyAlignment="1">
      <alignment horizontal="right" vertical="center" wrapText="1"/>
    </xf>
    <xf numFmtId="174" fontId="4" fillId="0" borderId="1" xfId="0" applyNumberFormat="1" applyFont="1" applyFill="1" applyBorder="1" applyAlignment="1">
      <alignment horizontal="right" vertical="center"/>
    </xf>
    <xf numFmtId="0" fontId="52" fillId="0" borderId="1" xfId="0" applyFont="1" applyBorder="1" applyAlignment="1">
      <alignment horizontal="right" vertical="center" wrapText="1"/>
    </xf>
    <xf numFmtId="0" fontId="30" fillId="0" borderId="1" xfId="0" applyFont="1" applyBorder="1" applyAlignment="1">
      <alignment horizontal="right" vertical="center" wrapText="1"/>
    </xf>
    <xf numFmtId="3" fontId="5" fillId="0" borderId="1" xfId="0" applyNumberFormat="1" applyFont="1" applyBorder="1" applyAlignment="1">
      <alignment horizontal="right" vertical="center" wrapText="1"/>
    </xf>
    <xf numFmtId="0" fontId="8" fillId="0" borderId="1" xfId="0" applyFont="1" applyBorder="1" applyAlignment="1">
      <alignment horizontal="right" vertical="center" wrapText="1"/>
    </xf>
    <xf numFmtId="0" fontId="8" fillId="0" borderId="1" xfId="14" applyFill="1" applyBorder="1"/>
    <xf numFmtId="5" fontId="8" fillId="0" borderId="1" xfId="14" applyNumberFormat="1" applyFill="1" applyBorder="1"/>
    <xf numFmtId="5" fontId="8" fillId="0" borderId="1" xfId="14" applyNumberFormat="1" applyFill="1" applyBorder="1" applyAlignment="1">
      <alignment horizontal="right"/>
    </xf>
    <xf numFmtId="5" fontId="8" fillId="0" borderId="1" xfId="14" applyNumberFormat="1" applyFill="1" applyBorder="1" applyAlignment="1"/>
    <xf numFmtId="0" fontId="30" fillId="0" borderId="1" xfId="14" applyFont="1" applyFill="1" applyBorder="1" applyAlignment="1">
      <alignment horizontal="right"/>
    </xf>
    <xf numFmtId="5" fontId="30" fillId="0" borderId="1" xfId="14" applyNumberFormat="1" applyFont="1" applyFill="1" applyBorder="1"/>
    <xf numFmtId="5" fontId="30" fillId="0" borderId="1" xfId="14" applyNumberFormat="1" applyFont="1" applyFill="1" applyBorder="1" applyAlignment="1"/>
    <xf numFmtId="5" fontId="30" fillId="0" borderId="1" xfId="14" applyNumberFormat="1" applyFont="1" applyFill="1" applyBorder="1" applyAlignment="1">
      <alignment horizontal="right"/>
    </xf>
    <xf numFmtId="5" fontId="30" fillId="0" borderId="1" xfId="2" quotePrefix="1" applyNumberFormat="1" applyFont="1" applyBorder="1"/>
    <xf numFmtId="3" fontId="5" fillId="0" borderId="1" xfId="0" applyNumberFormat="1" applyFont="1" applyBorder="1"/>
    <xf numFmtId="0" fontId="8" fillId="29" borderId="1" xfId="14" applyFont="1" applyFill="1" applyBorder="1" applyAlignment="1">
      <alignment horizontal="center" wrapText="1"/>
    </xf>
    <xf numFmtId="0" fontId="30" fillId="0" borderId="1" xfId="14" applyFont="1" applyBorder="1"/>
    <xf numFmtId="0" fontId="8" fillId="0" borderId="1" xfId="14" applyFont="1" applyBorder="1"/>
    <xf numFmtId="0" fontId="55" fillId="0" borderId="0" xfId="0" applyFont="1" applyBorder="1"/>
    <xf numFmtId="5" fontId="8" fillId="0" borderId="1" xfId="14" applyNumberFormat="1" applyFont="1" applyFill="1" applyBorder="1"/>
    <xf numFmtId="5" fontId="8" fillId="0" borderId="1" xfId="14" applyNumberFormat="1" applyFont="1" applyBorder="1"/>
    <xf numFmtId="0" fontId="4" fillId="0" borderId="11" xfId="0" applyFont="1" applyBorder="1" applyAlignment="1">
      <alignment horizontal="left" vertical="center"/>
    </xf>
    <xf numFmtId="0" fontId="4" fillId="0" borderId="11" xfId="0" applyFont="1" applyFill="1" applyBorder="1" applyAlignment="1">
      <alignment horizontal="left" vertical="center"/>
    </xf>
    <xf numFmtId="0" fontId="4" fillId="0" borderId="11" xfId="0" applyFont="1" applyBorder="1" applyAlignment="1">
      <alignment wrapText="1"/>
    </xf>
    <xf numFmtId="6"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0" fontId="5" fillId="0" borderId="1" xfId="0" applyFont="1" applyBorder="1" applyAlignment="1">
      <alignment horizontal="right" vertical="center"/>
    </xf>
    <xf numFmtId="0" fontId="6" fillId="0" borderId="1" xfId="0" applyFont="1" applyBorder="1" applyAlignment="1">
      <alignment horizontal="right" vertical="center"/>
    </xf>
    <xf numFmtId="0" fontId="5" fillId="30" borderId="1" xfId="0" applyFont="1" applyFill="1" applyBorder="1" applyAlignment="1">
      <alignment horizontal="right" vertical="center" wrapText="1"/>
    </xf>
    <xf numFmtId="0" fontId="5" fillId="30" borderId="1" xfId="0" applyFont="1" applyFill="1" applyBorder="1" applyAlignment="1">
      <alignment vertical="center" wrapText="1"/>
    </xf>
    <xf numFmtId="0" fontId="5" fillId="31" borderId="1" xfId="0" applyFont="1" applyFill="1" applyBorder="1" applyAlignment="1">
      <alignment horizontal="left" wrapText="1"/>
    </xf>
    <xf numFmtId="0" fontId="5" fillId="31" borderId="1" xfId="0" applyFont="1" applyFill="1" applyBorder="1" applyAlignment="1">
      <alignment horizontal="right" vertical="center" wrapText="1"/>
    </xf>
    <xf numFmtId="0" fontId="8" fillId="31" borderId="1" xfId="0" applyFont="1" applyFill="1" applyBorder="1" applyAlignment="1">
      <alignment vertical="center" wrapText="1"/>
    </xf>
    <xf numFmtId="0" fontId="5" fillId="31" borderId="1" xfId="0" applyFont="1" applyFill="1" applyBorder="1"/>
    <xf numFmtId="0" fontId="30" fillId="31" borderId="1" xfId="0" applyFont="1" applyFill="1" applyBorder="1" applyAlignment="1">
      <alignment horizontal="right" vertical="center" wrapText="1"/>
    </xf>
    <xf numFmtId="0" fontId="0" fillId="31" borderId="1" xfId="0" applyFill="1" applyBorder="1"/>
    <xf numFmtId="0" fontId="30" fillId="31" borderId="1" xfId="0" applyFont="1" applyFill="1" applyBorder="1" applyAlignment="1">
      <alignment horizontal="right" vertical="center"/>
    </xf>
    <xf numFmtId="0" fontId="30" fillId="31" borderId="11" xfId="0" applyFont="1" applyFill="1" applyBorder="1" applyAlignment="1">
      <alignment horizontal="left"/>
    </xf>
    <xf numFmtId="0" fontId="5" fillId="31" borderId="1" xfId="0" applyFont="1" applyFill="1" applyBorder="1" applyAlignment="1">
      <alignment vertical="center" wrapText="1"/>
    </xf>
    <xf numFmtId="0" fontId="5" fillId="31" borderId="1" xfId="0" applyFont="1" applyFill="1" applyBorder="1" applyAlignment="1">
      <alignment horizontal="center" vertical="center" wrapText="1"/>
    </xf>
    <xf numFmtId="0" fontId="30" fillId="31" borderId="1" xfId="0" applyFont="1" applyFill="1" applyBorder="1" applyAlignment="1">
      <alignment horizontal="center" vertical="center" wrapText="1"/>
    </xf>
    <xf numFmtId="0" fontId="6" fillId="3" borderId="1" xfId="0" applyFont="1" applyFill="1" applyBorder="1" applyAlignment="1">
      <alignment horizontal="right" vertical="center"/>
    </xf>
    <xf numFmtId="0" fontId="57" fillId="0" borderId="1" xfId="0" applyFont="1" applyBorder="1" applyAlignment="1">
      <alignment vertical="center"/>
    </xf>
    <xf numFmtId="3" fontId="6" fillId="0" borderId="1" xfId="0" applyNumberFormat="1" applyFont="1" applyBorder="1" applyAlignment="1">
      <alignment horizontal="right" vertical="center"/>
    </xf>
    <xf numFmtId="0" fontId="59" fillId="0" borderId="1" xfId="0" applyFont="1" applyBorder="1" applyAlignment="1">
      <alignment horizontal="right" vertical="center"/>
    </xf>
    <xf numFmtId="3" fontId="9" fillId="0" borderId="1" xfId="0" applyNumberFormat="1" applyFont="1" applyBorder="1" applyAlignment="1">
      <alignment horizontal="right" vertical="center"/>
    </xf>
    <xf numFmtId="0" fontId="57" fillId="0" borderId="1" xfId="0" applyFont="1" applyBorder="1" applyAlignment="1">
      <alignment vertical="center" wrapText="1"/>
    </xf>
    <xf numFmtId="0" fontId="30" fillId="31" borderId="6" xfId="0" applyFont="1" applyFill="1" applyBorder="1" applyAlignment="1">
      <alignment horizontal="right" vertical="center" wrapText="1"/>
    </xf>
    <xf numFmtId="0" fontId="5" fillId="0" borderId="11" xfId="0" applyFont="1" applyBorder="1" applyAlignment="1">
      <alignment horizontal="right" wrapText="1"/>
    </xf>
    <xf numFmtId="0" fontId="5" fillId="31" borderId="15" xfId="0" applyFont="1" applyFill="1" applyBorder="1" applyAlignment="1">
      <alignment horizontal="right" wrapText="1"/>
    </xf>
    <xf numFmtId="0" fontId="5" fillId="31" borderId="15" xfId="0" applyFont="1" applyFill="1" applyBorder="1"/>
    <xf numFmtId="0" fontId="5" fillId="31" borderId="1" xfId="0" applyFont="1" applyFill="1" applyBorder="1" applyAlignment="1">
      <alignment vertical="center"/>
    </xf>
    <xf numFmtId="0" fontId="5" fillId="31" borderId="1" xfId="0" applyFont="1" applyFill="1" applyBorder="1" applyAlignment="1">
      <alignment horizontal="right" vertical="center"/>
    </xf>
    <xf numFmtId="0" fontId="5" fillId="28" borderId="10" xfId="0" applyFont="1" applyFill="1" applyBorder="1"/>
    <xf numFmtId="0" fontId="0" fillId="28" borderId="0" xfId="0" applyFill="1"/>
    <xf numFmtId="3" fontId="8" fillId="28" borderId="1" xfId="0" applyNumberFormat="1" applyFont="1" applyFill="1" applyBorder="1" applyAlignment="1">
      <alignment horizontal="right" vertical="center"/>
    </xf>
    <xf numFmtId="0" fontId="35" fillId="28" borderId="0" xfId="0" applyFont="1" applyFill="1" applyAlignment="1">
      <alignment vertical="center"/>
    </xf>
    <xf numFmtId="0" fontId="35" fillId="28" borderId="0" xfId="0" applyFont="1" applyFill="1"/>
    <xf numFmtId="0" fontId="5" fillId="31" borderId="11" xfId="0" applyFont="1" applyFill="1" applyBorder="1" applyAlignment="1">
      <alignment horizontal="left" vertical="center"/>
    </xf>
    <xf numFmtId="0" fontId="5" fillId="31" borderId="15" xfId="0" applyFont="1" applyFill="1" applyBorder="1" applyAlignment="1">
      <alignment horizontal="right" vertical="center" wrapText="1"/>
    </xf>
    <xf numFmtId="0" fontId="5" fillId="31" borderId="19" xfId="0" applyFont="1" applyFill="1" applyBorder="1" applyAlignment="1">
      <alignment horizontal="left" vertical="center"/>
    </xf>
    <xf numFmtId="0" fontId="9" fillId="31" borderId="1" xfId="0" applyFont="1" applyFill="1" applyBorder="1" applyAlignment="1">
      <alignment vertical="center" wrapText="1"/>
    </xf>
    <xf numFmtId="0" fontId="9" fillId="0" borderId="1" xfId="0" applyFont="1" applyBorder="1" applyAlignment="1">
      <alignment horizontal="right" vertical="center"/>
    </xf>
    <xf numFmtId="6" fontId="9"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0" fontId="2" fillId="0" borderId="11" xfId="0" applyFont="1" applyBorder="1" applyAlignment="1">
      <alignment horizontal="left" vertical="center"/>
    </xf>
    <xf numFmtId="0" fontId="5" fillId="0" borderId="1" xfId="0" applyFont="1" applyBorder="1" applyAlignment="1">
      <alignment vertical="center"/>
    </xf>
    <xf numFmtId="0" fontId="5" fillId="30" borderId="6" xfId="0" applyFont="1" applyFill="1" applyBorder="1" applyAlignment="1">
      <alignment horizontal="right" vertical="center" wrapText="1"/>
    </xf>
    <xf numFmtId="0" fontId="1" fillId="0" borderId="1" xfId="0" applyFont="1" applyBorder="1" applyAlignment="1">
      <alignment horizontal="right" vertical="center" wrapText="1"/>
    </xf>
    <xf numFmtId="0" fontId="6" fillId="0" borderId="11" xfId="0" applyFont="1" applyBorder="1" applyAlignment="1">
      <alignment vertical="center" wrapText="1"/>
    </xf>
    <xf numFmtId="0" fontId="9" fillId="0" borderId="11" xfId="0" applyFont="1" applyBorder="1" applyAlignment="1">
      <alignment horizontal="right" vertical="center" wrapText="1"/>
    </xf>
    <xf numFmtId="0" fontId="5" fillId="0" borderId="11" xfId="0" applyFont="1" applyBorder="1" applyAlignment="1">
      <alignment horizontal="right" vertical="center" wrapText="1"/>
    </xf>
    <xf numFmtId="0" fontId="5" fillId="31" borderId="6" xfId="0" applyFont="1" applyFill="1" applyBorder="1"/>
    <xf numFmtId="0" fontId="1" fillId="0" borderId="1" xfId="0" applyFont="1" applyBorder="1" applyAlignment="1">
      <alignment vertical="center" wrapText="1"/>
    </xf>
    <xf numFmtId="0" fontId="1" fillId="0" borderId="1" xfId="0" applyFont="1" applyBorder="1" applyAlignment="1">
      <alignment horizontal="right" vertical="center"/>
    </xf>
    <xf numFmtId="3" fontId="1" fillId="0" borderId="1" xfId="0" applyNumberFormat="1" applyFont="1" applyBorder="1" applyAlignment="1">
      <alignment horizontal="right" vertical="center" wrapText="1"/>
    </xf>
    <xf numFmtId="9" fontId="1" fillId="0" borderId="1" xfId="0" applyNumberFormat="1" applyFont="1" applyBorder="1" applyAlignment="1">
      <alignment horizontal="right" vertical="center" wrapText="1"/>
    </xf>
    <xf numFmtId="0" fontId="5" fillId="0" borderId="11" xfId="0" applyFont="1" applyBorder="1" applyAlignment="1">
      <alignment horizontal="right" vertical="center"/>
    </xf>
    <xf numFmtId="3" fontId="5" fillId="0" borderId="15" xfId="0" applyNumberFormat="1" applyFont="1" applyBorder="1" applyAlignment="1">
      <alignment horizontal="right" vertical="center" wrapText="1"/>
    </xf>
    <xf numFmtId="0" fontId="5" fillId="31" borderId="6" xfId="0" applyFont="1" applyFill="1" applyBorder="1" applyAlignment="1">
      <alignment horizontal="right" vertical="center" wrapText="1"/>
    </xf>
    <xf numFmtId="3" fontId="1"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1" fillId="0" borderId="0" xfId="0" applyFont="1"/>
    <xf numFmtId="0" fontId="1" fillId="3" borderId="0" xfId="0" applyFont="1" applyFill="1" applyAlignment="1">
      <alignment horizontal="left" vertical="center" indent="2"/>
    </xf>
    <xf numFmtId="0" fontId="52" fillId="3" borderId="0" xfId="0" applyFont="1" applyFill="1" applyAlignment="1">
      <alignment vertical="center"/>
    </xf>
    <xf numFmtId="0" fontId="35" fillId="3" borderId="0" xfId="0" applyFont="1" applyFill="1" applyAlignment="1">
      <alignment horizontal="left" vertical="center"/>
    </xf>
    <xf numFmtId="0" fontId="35" fillId="0" borderId="0" xfId="0" applyFont="1" applyAlignment="1">
      <alignment horizontal="left" vertical="center"/>
    </xf>
    <xf numFmtId="0" fontId="5" fillId="31" borderId="6" xfId="0" applyFont="1" applyFill="1" applyBorder="1" applyAlignment="1">
      <alignment horizontal="right" vertical="center"/>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5" fontId="1" fillId="0" borderId="1" xfId="0" applyNumberFormat="1" applyFont="1" applyBorder="1" applyAlignment="1">
      <alignment horizontal="right" vertical="center" wrapText="1"/>
    </xf>
    <xf numFmtId="5" fontId="1" fillId="0" borderId="1" xfId="0" applyNumberFormat="1" applyFont="1" applyBorder="1" applyAlignment="1">
      <alignment vertical="center" wrapText="1"/>
    </xf>
    <xf numFmtId="5" fontId="5" fillId="0" borderId="1" xfId="0" applyNumberFormat="1" applyFont="1" applyBorder="1" applyAlignment="1">
      <alignment vertical="center" wrapText="1"/>
    </xf>
    <xf numFmtId="9" fontId="6" fillId="0" borderId="1" xfId="0" applyNumberFormat="1" applyFont="1" applyBorder="1" applyAlignment="1">
      <alignment horizontal="right" vertical="center" wrapText="1"/>
    </xf>
    <xf numFmtId="0" fontId="5" fillId="0" borderId="11" xfId="0" applyFont="1" applyFill="1" applyBorder="1" applyAlignment="1">
      <alignment horizontal="right" vertical="center"/>
    </xf>
    <xf numFmtId="0" fontId="30" fillId="31" borderId="6" xfId="0" applyFont="1" applyFill="1" applyBorder="1" applyAlignment="1">
      <alignment vertical="center"/>
    </xf>
    <xf numFmtId="0" fontId="30" fillId="31" borderId="18" xfId="0" applyFont="1" applyFill="1" applyBorder="1" applyAlignment="1">
      <alignment horizontal="right" vertical="center"/>
    </xf>
    <xf numFmtId="6" fontId="6" fillId="0" borderId="1" xfId="0" applyNumberFormat="1" applyFont="1" applyBorder="1" applyAlignment="1">
      <alignment horizontal="right" vertical="center"/>
    </xf>
    <xf numFmtId="6" fontId="9" fillId="0" borderId="1" xfId="0" applyNumberFormat="1" applyFont="1" applyBorder="1" applyAlignment="1">
      <alignment horizontal="right" vertical="center"/>
    </xf>
    <xf numFmtId="0" fontId="5" fillId="31" borderId="1" xfId="0" applyFont="1" applyFill="1" applyBorder="1" applyAlignment="1">
      <alignment horizontal="left" vertical="center" wrapText="1"/>
    </xf>
    <xf numFmtId="0" fontId="1" fillId="28" borderId="1" xfId="0" applyFont="1" applyFill="1" applyBorder="1" applyAlignment="1">
      <alignment horizontal="left" vertical="center" wrapText="1"/>
    </xf>
    <xf numFmtId="0" fontId="8" fillId="28" borderId="1" xfId="0" applyFont="1" applyFill="1" applyBorder="1" applyAlignment="1">
      <alignment horizontal="center" vertical="center" wrapText="1"/>
    </xf>
    <xf numFmtId="0" fontId="5" fillId="31" borderId="1" xfId="0" applyFont="1" applyFill="1" applyBorder="1" applyAlignment="1">
      <alignment horizontal="left" vertical="center"/>
    </xf>
    <xf numFmtId="0" fontId="1" fillId="28" borderId="1" xfId="0" applyFont="1" applyFill="1" applyBorder="1" applyAlignment="1">
      <alignment horizontal="left" vertical="center"/>
    </xf>
    <xf numFmtId="0" fontId="1" fillId="28" borderId="1" xfId="0" applyFont="1" applyFill="1" applyBorder="1" applyAlignment="1">
      <alignment horizontal="center" vertical="center"/>
    </xf>
    <xf numFmtId="0" fontId="1" fillId="0" borderId="1" xfId="0" applyFont="1" applyBorder="1"/>
    <xf numFmtId="3" fontId="5" fillId="0" borderId="15" xfId="0" applyNumberFormat="1" applyFont="1" applyBorder="1" applyAlignment="1">
      <alignment horizontal="right" vertical="center"/>
    </xf>
    <xf numFmtId="3" fontId="1" fillId="0" borderId="15" xfId="0" applyNumberFormat="1" applyFont="1" applyBorder="1" applyAlignment="1">
      <alignment horizontal="right" vertical="center"/>
    </xf>
    <xf numFmtId="0" fontId="1" fillId="0" borderId="0" xfId="0" applyFont="1" applyAlignment="1">
      <alignment horizontal="right" vertical="center"/>
    </xf>
    <xf numFmtId="9" fontId="1" fillId="0" borderId="1" xfId="0" applyNumberFormat="1" applyFont="1" applyBorder="1" applyAlignment="1">
      <alignment horizontal="right" vertical="center"/>
    </xf>
    <xf numFmtId="0" fontId="5" fillId="0" borderId="15" xfId="0" applyFont="1" applyBorder="1" applyAlignment="1">
      <alignment vertical="center" wrapText="1"/>
    </xf>
    <xf numFmtId="0" fontId="5" fillId="0" borderId="6" xfId="0" applyFont="1" applyBorder="1" applyAlignment="1">
      <alignment horizontal="right" vertical="center" wrapText="1"/>
    </xf>
    <xf numFmtId="0" fontId="6" fillId="3" borderId="1" xfId="0" applyFont="1" applyFill="1" applyBorder="1" applyAlignment="1">
      <alignment horizontal="right" vertical="center" wrapText="1"/>
    </xf>
    <xf numFmtId="0" fontId="5" fillId="30" borderId="11" xfId="0" applyFont="1" applyFill="1" applyBorder="1" applyAlignment="1">
      <alignment vertical="center" wrapText="1"/>
    </xf>
    <xf numFmtId="0" fontId="5" fillId="31" borderId="11" xfId="0" applyFont="1" applyFill="1" applyBorder="1"/>
    <xf numFmtId="0" fontId="30" fillId="31" borderId="18" xfId="0" applyFont="1" applyFill="1" applyBorder="1" applyAlignment="1">
      <alignment horizontal="right" vertical="center" wrapText="1"/>
    </xf>
    <xf numFmtId="0" fontId="6" fillId="3" borderId="15" xfId="0" applyFont="1" applyFill="1" applyBorder="1" applyAlignment="1">
      <alignment horizontal="right"/>
    </xf>
    <xf numFmtId="0" fontId="1" fillId="0" borderId="1" xfId="0" applyFont="1" applyBorder="1" applyAlignment="1">
      <alignment horizontal="left" vertical="center"/>
    </xf>
    <xf numFmtId="174" fontId="5" fillId="0" borderId="1" xfId="0" applyNumberFormat="1" applyFont="1" applyBorder="1"/>
    <xf numFmtId="5" fontId="5" fillId="0" borderId="6" xfId="0" applyNumberFormat="1" applyFont="1" applyBorder="1" applyAlignment="1">
      <alignment vertical="center" wrapText="1"/>
    </xf>
    <xf numFmtId="174" fontId="5" fillId="0" borderId="12" xfId="0" applyNumberFormat="1" applyFont="1" applyBorder="1"/>
    <xf numFmtId="0" fontId="9" fillId="0" borderId="0" xfId="0" applyFont="1" applyAlignment="1">
      <alignment vertical="center"/>
    </xf>
    <xf numFmtId="3" fontId="6" fillId="31" borderId="1" xfId="0" applyNumberFormat="1" applyFont="1" applyFill="1" applyBorder="1" applyAlignment="1">
      <alignment vertical="center"/>
    </xf>
    <xf numFmtId="3" fontId="9" fillId="31" borderId="1" xfId="0" applyNumberFormat="1" applyFont="1" applyFill="1" applyBorder="1" applyAlignment="1">
      <alignment horizontal="right" vertical="center"/>
    </xf>
    <xf numFmtId="3" fontId="6" fillId="28" borderId="1" xfId="0" applyNumberFormat="1" applyFont="1" applyFill="1" applyBorder="1" applyAlignment="1">
      <alignment vertical="center"/>
    </xf>
    <xf numFmtId="3" fontId="6" fillId="28" borderId="1" xfId="0" applyNumberFormat="1" applyFont="1" applyFill="1" applyBorder="1" applyAlignment="1">
      <alignment horizontal="right" vertical="center"/>
    </xf>
    <xf numFmtId="3" fontId="9" fillId="28" borderId="1" xfId="0" applyNumberFormat="1" applyFont="1" applyFill="1" applyBorder="1" applyAlignment="1">
      <alignment horizontal="right" vertical="center"/>
    </xf>
    <xf numFmtId="3" fontId="1" fillId="0" borderId="0" xfId="0" applyNumberFormat="1" applyFont="1"/>
    <xf numFmtId="3" fontId="9" fillId="0" borderId="0" xfId="0" applyNumberFormat="1" applyFont="1" applyAlignment="1">
      <alignment vertical="center"/>
    </xf>
    <xf numFmtId="0" fontId="6" fillId="0" borderId="11" xfId="0" applyFont="1" applyBorder="1" applyAlignment="1">
      <alignment horizontal="right" vertical="center" wrapText="1"/>
    </xf>
    <xf numFmtId="174" fontId="6" fillId="0" borderId="22" xfId="0" applyNumberFormat="1" applyFont="1" applyBorder="1" applyAlignment="1">
      <alignment horizontal="right" vertical="center" wrapText="1"/>
    </xf>
    <xf numFmtId="0" fontId="1" fillId="28" borderId="1" xfId="0" applyFont="1" applyFill="1" applyBorder="1" applyAlignment="1">
      <alignment horizontal="right" vertical="center" wrapText="1"/>
    </xf>
    <xf numFmtId="3" fontId="1" fillId="28" borderId="1" xfId="0" applyNumberFormat="1" applyFont="1" applyFill="1" applyBorder="1" applyAlignment="1">
      <alignment horizontal="right" vertical="center" wrapText="1"/>
    </xf>
    <xf numFmtId="0" fontId="0" fillId="0" borderId="0" xfId="0" applyAlignment="1"/>
    <xf numFmtId="3" fontId="5" fillId="28" borderId="1" xfId="0" applyNumberFormat="1" applyFont="1" applyFill="1" applyBorder="1" applyAlignment="1">
      <alignment horizontal="right" vertical="center" wrapText="1"/>
    </xf>
    <xf numFmtId="3" fontId="1" fillId="28" borderId="15" xfId="0" applyNumberFormat="1" applyFont="1" applyFill="1" applyBorder="1" applyAlignment="1">
      <alignment horizontal="right" vertical="center" wrapText="1"/>
    </xf>
    <xf numFmtId="0" fontId="1" fillId="28" borderId="15" xfId="0" applyFont="1" applyFill="1" applyBorder="1" applyAlignment="1">
      <alignment horizontal="right" vertical="center" wrapText="1"/>
    </xf>
    <xf numFmtId="3" fontId="5" fillId="28" borderId="15" xfId="0" applyNumberFormat="1" applyFont="1" applyFill="1" applyBorder="1" applyAlignment="1">
      <alignment horizontal="right" vertical="center" wrapText="1"/>
    </xf>
    <xf numFmtId="3" fontId="1" fillId="28" borderId="15" xfId="0" applyNumberFormat="1" applyFont="1" applyFill="1" applyBorder="1" applyAlignment="1">
      <alignment vertical="center"/>
    </xf>
    <xf numFmtId="0" fontId="1" fillId="28" borderId="15" xfId="0" applyFont="1" applyFill="1" applyBorder="1" applyAlignment="1">
      <alignment vertical="center"/>
    </xf>
    <xf numFmtId="0" fontId="0" fillId="0" borderId="0" xfId="0"/>
    <xf numFmtId="0" fontId="0" fillId="0" borderId="0" xfId="0" applyFill="1"/>
    <xf numFmtId="0" fontId="8" fillId="0" borderId="1" xfId="0" applyFont="1" applyBorder="1" applyAlignment="1">
      <alignment vertical="center"/>
    </xf>
    <xf numFmtId="2" fontId="8" fillId="0" borderId="1" xfId="0" applyNumberFormat="1" applyFont="1" applyBorder="1" applyAlignment="1">
      <alignment vertical="center"/>
    </xf>
    <xf numFmtId="0" fontId="63" fillId="28" borderId="0" xfId="1" applyFont="1" applyFill="1" applyAlignment="1">
      <alignment wrapText="1"/>
    </xf>
    <xf numFmtId="0" fontId="45" fillId="0" borderId="0" xfId="0" applyFont="1" applyAlignment="1">
      <alignment horizontal="left" wrapText="1"/>
    </xf>
    <xf numFmtId="0" fontId="45" fillId="0" borderId="0" xfId="0" applyFont="1" applyAlignment="1">
      <alignment horizontal="left" vertical="center" wrapText="1"/>
    </xf>
    <xf numFmtId="0" fontId="5" fillId="31" borderId="1" xfId="0" applyFont="1" applyFill="1" applyBorder="1" applyAlignment="1">
      <alignment horizontal="center" vertical="center" wrapText="1"/>
    </xf>
    <xf numFmtId="0" fontId="30" fillId="31" borderId="1" xfId="0" applyFont="1" applyFill="1" applyBorder="1" applyAlignment="1">
      <alignment horizontal="center" vertical="center" wrapText="1"/>
    </xf>
    <xf numFmtId="0" fontId="5" fillId="30" borderId="1"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37" fillId="0" borderId="0" xfId="0" applyFont="1"/>
    <xf numFmtId="0" fontId="46" fillId="0" borderId="0" xfId="0" applyFont="1"/>
    <xf numFmtId="0" fontId="47" fillId="0" borderId="0" xfId="0" applyFont="1"/>
    <xf numFmtId="0" fontId="8" fillId="0" borderId="1" xfId="0" applyFont="1" applyBorder="1" applyAlignment="1">
      <alignment vertical="center" wrapText="1"/>
    </xf>
    <xf numFmtId="6" fontId="8" fillId="0" borderId="1" xfId="0" applyNumberFormat="1" applyFont="1" applyBorder="1" applyAlignment="1">
      <alignment vertical="center" wrapText="1"/>
    </xf>
    <xf numFmtId="6" fontId="1" fillId="0" borderId="1" xfId="0" applyNumberFormat="1" applyFont="1" applyBorder="1"/>
    <xf numFmtId="6" fontId="8" fillId="0" borderId="1" xfId="0" applyNumberFormat="1" applyFont="1" applyBorder="1" applyAlignment="1">
      <alignment horizontal="right" vertical="center" wrapText="1"/>
    </xf>
    <xf numFmtId="9" fontId="8" fillId="0" borderId="1" xfId="0" applyNumberFormat="1" applyFont="1" applyBorder="1" applyAlignment="1">
      <alignment vertical="center" wrapText="1"/>
    </xf>
    <xf numFmtId="9" fontId="1" fillId="0" borderId="1" xfId="0" applyNumberFormat="1" applyFont="1" applyBorder="1" applyAlignment="1">
      <alignment vertical="center"/>
    </xf>
    <xf numFmtId="9" fontId="8"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28" borderId="1" xfId="0" applyFont="1" applyFill="1" applyBorder="1" applyAlignment="1">
      <alignment horizontal="left" vertical="center" wrapText="1"/>
    </xf>
    <xf numFmtId="0" fontId="0" fillId="0" borderId="0" xfId="0" applyAlignment="1">
      <alignment vertical="center"/>
    </xf>
    <xf numFmtId="0" fontId="65" fillId="0" borderId="0" xfId="0" applyFont="1"/>
    <xf numFmtId="0" fontId="66" fillId="0" borderId="0" xfId="0" applyFont="1"/>
    <xf numFmtId="0" fontId="68" fillId="0" borderId="0" xfId="0" applyFont="1"/>
    <xf numFmtId="0" fontId="67" fillId="0" borderId="0" xfId="0" applyFont="1"/>
    <xf numFmtId="0" fontId="9" fillId="32" borderId="11" xfId="0" applyFont="1" applyFill="1" applyBorder="1" applyAlignment="1">
      <alignment vertical="center" wrapText="1"/>
    </xf>
    <xf numFmtId="0" fontId="9" fillId="32" borderId="1" xfId="0" applyFont="1" applyFill="1" applyBorder="1" applyAlignment="1">
      <alignment vertical="center" wrapText="1"/>
    </xf>
    <xf numFmtId="0" fontId="9" fillId="32" borderId="18" xfId="0" applyFont="1" applyFill="1" applyBorder="1" applyAlignment="1">
      <alignment horizontal="right" vertical="center" wrapText="1"/>
    </xf>
    <xf numFmtId="0" fontId="9" fillId="32" borderId="1" xfId="0" applyFont="1" applyFill="1" applyBorder="1" applyAlignment="1">
      <alignment horizontal="right" vertical="center" wrapText="1"/>
    </xf>
    <xf numFmtId="0" fontId="69" fillId="0" borderId="0" xfId="0" applyFont="1" applyAlignment="1">
      <alignment horizontal="right" wrapText="1"/>
    </xf>
    <xf numFmtId="0" fontId="6" fillId="0" borderId="15" xfId="0" applyFont="1" applyBorder="1" applyAlignment="1">
      <alignment horizontal="right" vertical="center" wrapText="1"/>
    </xf>
    <xf numFmtId="0" fontId="69" fillId="0" borderId="0" xfId="0" applyFont="1"/>
    <xf numFmtId="0" fontId="45" fillId="0" borderId="0" xfId="0" applyFont="1" applyAlignment="1">
      <alignment horizontal="left" vertical="center"/>
    </xf>
    <xf numFmtId="0" fontId="9" fillId="0" borderId="0" xfId="0" applyFont="1" applyAlignment="1">
      <alignment horizontal="right" vertical="center" wrapText="1"/>
    </xf>
    <xf numFmtId="0" fontId="6" fillId="0" borderId="0" xfId="0" applyFont="1" applyAlignment="1">
      <alignment horizontal="right" vertical="center" wrapText="1"/>
    </xf>
    <xf numFmtId="0" fontId="9" fillId="0" borderId="0" xfId="0" applyFont="1"/>
    <xf numFmtId="0" fontId="9" fillId="32" borderId="6" xfId="0" applyFont="1" applyFill="1" applyBorder="1" applyAlignment="1">
      <alignment vertical="center" wrapText="1"/>
    </xf>
    <xf numFmtId="0" fontId="9" fillId="32" borderId="6" xfId="0" applyFont="1" applyFill="1" applyBorder="1" applyAlignment="1">
      <alignment horizontal="right" vertical="center" wrapText="1"/>
    </xf>
    <xf numFmtId="0" fontId="9" fillId="32" borderId="11" xfId="0" applyFont="1" applyFill="1" applyBorder="1" applyAlignment="1">
      <alignment horizontal="right" vertical="center" wrapText="1"/>
    </xf>
    <xf numFmtId="0" fontId="9" fillId="0" borderId="15" xfId="0" applyFont="1" applyBorder="1" applyAlignment="1">
      <alignment horizontal="right" vertical="center" wrapText="1"/>
    </xf>
    <xf numFmtId="0" fontId="9" fillId="0" borderId="11" xfId="0" applyFont="1" applyBorder="1" applyAlignment="1">
      <alignment vertical="center" wrapText="1"/>
    </xf>
    <xf numFmtId="0" fontId="45" fillId="0" borderId="0" xfId="0" applyFont="1" applyAlignment="1">
      <alignment vertical="center"/>
    </xf>
    <xf numFmtId="0" fontId="70" fillId="0" borderId="0" xfId="0" applyFont="1" applyAlignment="1">
      <alignment vertical="center"/>
    </xf>
    <xf numFmtId="0" fontId="71" fillId="0" borderId="0" xfId="0" applyFont="1"/>
    <xf numFmtId="0" fontId="6" fillId="0" borderId="0" xfId="0" applyFont="1"/>
    <xf numFmtId="0" fontId="9" fillId="32" borderId="1" xfId="0" applyFont="1" applyFill="1" applyBorder="1" applyAlignment="1">
      <alignment horizontal="center" vertical="center" wrapText="1"/>
    </xf>
    <xf numFmtId="2" fontId="9" fillId="0" borderId="11" xfId="0" applyNumberFormat="1" applyFont="1" applyBorder="1" applyAlignment="1">
      <alignment horizontal="right" vertical="center" wrapText="1"/>
    </xf>
    <xf numFmtId="0" fontId="30" fillId="32" borderId="1" xfId="0" applyFont="1" applyFill="1" applyBorder="1" applyAlignment="1">
      <alignment horizontal="center" vertical="center"/>
    </xf>
    <xf numFmtId="0" fontId="30" fillId="32" borderId="1" xfId="0" applyFont="1" applyFill="1" applyBorder="1" applyAlignment="1">
      <alignment horizontal="center"/>
    </xf>
    <xf numFmtId="0" fontId="8" fillId="0" borderId="1" xfId="0" applyFont="1" applyBorder="1"/>
    <xf numFmtId="2" fontId="8" fillId="0" borderId="1" xfId="0" applyNumberFormat="1" applyFont="1" applyBorder="1"/>
    <xf numFmtId="0" fontId="8" fillId="0" borderId="1" xfId="0" applyFont="1" applyBorder="1" applyAlignment="1">
      <alignment wrapText="1"/>
    </xf>
    <xf numFmtId="2" fontId="8" fillId="0" borderId="1" xfId="0" applyNumberFormat="1" applyFont="1" applyBorder="1" applyAlignment="1">
      <alignment horizontal="right" vertical="center"/>
    </xf>
    <xf numFmtId="0" fontId="6" fillId="32" borderId="1" xfId="0" applyFont="1" applyFill="1" applyBorder="1" applyAlignment="1">
      <alignment horizontal="left"/>
    </xf>
    <xf numFmtId="0" fontId="9" fillId="32" borderId="6" xfId="0" applyFont="1" applyFill="1" applyBorder="1" applyAlignment="1">
      <alignment horizontal="right"/>
    </xf>
    <xf numFmtId="0" fontId="9" fillId="32" borderId="6" xfId="0" applyFont="1" applyFill="1" applyBorder="1"/>
    <xf numFmtId="0" fontId="9" fillId="32" borderId="1" xfId="0" applyFont="1" applyFill="1" applyBorder="1"/>
    <xf numFmtId="0" fontId="6" fillId="0" borderId="11" xfId="0" applyFont="1" applyBorder="1"/>
    <xf numFmtId="0" fontId="6" fillId="0" borderId="15" xfId="0" applyFont="1" applyBorder="1"/>
    <xf numFmtId="0" fontId="6" fillId="0" borderId="11" xfId="0" applyFont="1" applyBorder="1" applyAlignment="1">
      <alignment wrapText="1"/>
    </xf>
    <xf numFmtId="0" fontId="6" fillId="0" borderId="1" xfId="0" applyFont="1" applyBorder="1" applyAlignment="1">
      <alignment horizontal="right"/>
    </xf>
    <xf numFmtId="0" fontId="45" fillId="0" borderId="0" xfId="0" applyFont="1" applyAlignment="1">
      <alignment horizontal="left"/>
    </xf>
    <xf numFmtId="0" fontId="64" fillId="0" borderId="0" xfId="0" applyFont="1" applyAlignment="1">
      <alignment horizontal="left" vertical="top" wrapText="1"/>
    </xf>
    <xf numFmtId="0" fontId="5" fillId="31" borderId="1" xfId="0" applyFont="1" applyFill="1" applyBorder="1" applyAlignment="1">
      <alignment horizontal="right"/>
    </xf>
    <xf numFmtId="0" fontId="41"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center" vertical="center" wrapText="1"/>
    </xf>
    <xf numFmtId="0" fontId="25" fillId="0" borderId="15" xfId="0" applyFont="1" applyBorder="1" applyAlignment="1">
      <alignment vertical="top" wrapText="1" readingOrder="1"/>
    </xf>
    <xf numFmtId="0" fontId="25" fillId="0" borderId="1" xfId="0" applyFont="1" applyBorder="1" applyAlignment="1">
      <alignment vertical="top" wrapText="1" readingOrder="1"/>
    </xf>
    <xf numFmtId="0" fontId="8" fillId="0" borderId="15" xfId="0" applyFont="1" applyBorder="1"/>
    <xf numFmtId="0" fontId="35" fillId="0" borderId="0" xfId="0" applyFont="1" applyAlignment="1">
      <alignment vertical="center" wrapText="1"/>
    </xf>
    <xf numFmtId="0" fontId="30" fillId="31" borderId="1" xfId="0" applyFont="1" applyFill="1" applyBorder="1" applyAlignment="1">
      <alignment vertical="center" wrapText="1"/>
    </xf>
    <xf numFmtId="3" fontId="8" fillId="0" borderId="1" xfId="0" applyNumberFormat="1" applyFont="1" applyBorder="1" applyAlignment="1">
      <alignment vertical="center" wrapText="1"/>
    </xf>
    <xf numFmtId="3" fontId="1" fillId="0" borderId="1" xfId="0" applyNumberFormat="1" applyFont="1" applyBorder="1" applyAlignment="1">
      <alignment vertical="center"/>
    </xf>
    <xf numFmtId="3" fontId="8" fillId="0" borderId="1" xfId="0" applyNumberFormat="1" applyFont="1" applyBorder="1" applyAlignment="1">
      <alignment horizontal="right" vertical="center" wrapText="1"/>
    </xf>
    <xf numFmtId="0" fontId="1" fillId="0" borderId="11" xfId="0" applyFont="1" applyBorder="1" applyAlignment="1">
      <alignment wrapText="1"/>
    </xf>
    <xf numFmtId="0" fontId="1" fillId="0" borderId="15" xfId="0" applyFont="1" applyBorder="1" applyAlignment="1">
      <alignment horizontal="right"/>
    </xf>
    <xf numFmtId="0" fontId="1" fillId="0" borderId="1" xfId="0" applyFont="1" applyBorder="1" applyAlignment="1">
      <alignment horizontal="right"/>
    </xf>
    <xf numFmtId="0" fontId="6" fillId="0" borderId="15" xfId="0" applyFont="1" applyBorder="1" applyAlignment="1">
      <alignment horizontal="right"/>
    </xf>
    <xf numFmtId="0" fontId="9" fillId="3" borderId="1" xfId="0" applyFont="1" applyFill="1" applyBorder="1" applyAlignment="1">
      <alignment horizontal="right" vertical="center"/>
    </xf>
    <xf numFmtId="0" fontId="9" fillId="0" borderId="15" xfId="0" applyFont="1" applyBorder="1" applyAlignment="1">
      <alignment horizontal="right"/>
    </xf>
    <xf numFmtId="3" fontId="6" fillId="0" borderId="0" xfId="0" applyNumberFormat="1" applyFont="1" applyAlignment="1">
      <alignment horizontal="right" vertical="center" wrapText="1"/>
    </xf>
    <xf numFmtId="0" fontId="5" fillId="30" borderId="1" xfId="0" applyFont="1" applyFill="1" applyBorder="1" applyAlignment="1">
      <alignment horizontal="right" vertical="center"/>
    </xf>
    <xf numFmtId="3" fontId="1" fillId="0" borderId="15" xfId="0" applyNumberFormat="1" applyFont="1" applyBorder="1" applyAlignment="1">
      <alignment horizontal="right" vertical="center" wrapText="1"/>
    </xf>
    <xf numFmtId="3" fontId="1" fillId="0" borderId="0" xfId="0" applyNumberFormat="1" applyFont="1" applyAlignment="1">
      <alignment horizontal="right" vertical="center" wrapText="1"/>
    </xf>
    <xf numFmtId="3" fontId="0" fillId="0" borderId="0" xfId="0" applyNumberFormat="1"/>
    <xf numFmtId="3" fontId="5" fillId="0" borderId="0" xfId="0" applyNumberFormat="1" applyFont="1" applyAlignment="1">
      <alignment horizontal="right" vertical="center" wrapText="1"/>
    </xf>
    <xf numFmtId="0" fontId="58" fillId="0" borderId="1" xfId="0" applyFont="1" applyBorder="1" applyAlignment="1">
      <alignment vertical="center" wrapText="1"/>
    </xf>
    <xf numFmtId="0" fontId="1" fillId="28" borderId="11" xfId="0" applyFont="1" applyFill="1" applyBorder="1" applyAlignment="1">
      <alignment vertical="center" wrapText="1"/>
    </xf>
    <xf numFmtId="0" fontId="1" fillId="0" borderId="11" xfId="0" applyFont="1" applyBorder="1" applyAlignment="1">
      <alignment vertical="center" wrapText="1"/>
    </xf>
    <xf numFmtId="3" fontId="5" fillId="0" borderId="11" xfId="0" applyNumberFormat="1" applyFont="1" applyBorder="1" applyAlignment="1">
      <alignment horizontal="right" vertical="center"/>
    </xf>
    <xf numFmtId="0" fontId="30" fillId="0" borderId="0" xfId="0" applyFont="1" applyAlignment="1">
      <alignment horizontal="right"/>
    </xf>
    <xf numFmtId="164" fontId="30" fillId="0" borderId="0" xfId="2" applyNumberFormat="1" applyFont="1" applyFill="1" applyBorder="1" applyProtection="1"/>
    <xf numFmtId="0" fontId="30" fillId="0" borderId="10" xfId="0" applyFont="1" applyBorder="1" applyAlignment="1">
      <alignment horizontal="left" vertical="top" wrapText="1"/>
    </xf>
    <xf numFmtId="0" fontId="1" fillId="0" borderId="10" xfId="0" applyFont="1" applyBorder="1"/>
    <xf numFmtId="0" fontId="1" fillId="31" borderId="7" xfId="0" applyFont="1" applyFill="1" applyBorder="1"/>
    <xf numFmtId="0" fontId="1" fillId="0" borderId="1" xfId="0" applyFont="1" applyBorder="1" applyAlignment="1">
      <alignment wrapText="1"/>
    </xf>
    <xf numFmtId="3" fontId="1" fillId="0" borderId="1" xfId="0" applyNumberFormat="1" applyFont="1" applyBorder="1" applyAlignment="1">
      <alignment vertical="center" wrapText="1"/>
    </xf>
    <xf numFmtId="37" fontId="1" fillId="0" borderId="1" xfId="0" applyNumberFormat="1" applyFont="1" applyBorder="1" applyAlignment="1">
      <alignment vertical="center"/>
    </xf>
    <xf numFmtId="164" fontId="1" fillId="0" borderId="1" xfId="2" applyNumberFormat="1" applyFont="1" applyBorder="1" applyAlignment="1" applyProtection="1">
      <alignment horizontal="right" vertical="center"/>
    </xf>
    <xf numFmtId="0" fontId="3" fillId="0" borderId="0" xfId="0" applyFont="1"/>
    <xf numFmtId="164" fontId="11" fillId="0" borderId="0" xfId="2" applyNumberFormat="1" applyFont="1" applyFill="1" applyBorder="1" applyProtection="1"/>
    <xf numFmtId="0" fontId="1" fillId="28" borderId="10" xfId="0" applyFont="1" applyFill="1" applyBorder="1"/>
    <xf numFmtId="0" fontId="30" fillId="31" borderId="20" xfId="0" applyFont="1" applyFill="1" applyBorder="1" applyAlignment="1">
      <alignment horizontal="right" vertical="center"/>
    </xf>
    <xf numFmtId="0" fontId="30" fillId="31" borderId="7" xfId="0" applyFont="1" applyFill="1" applyBorder="1" applyAlignment="1">
      <alignment horizontal="right" vertical="center"/>
    </xf>
    <xf numFmtId="0" fontId="8" fillId="28" borderId="1" xfId="0" applyFont="1" applyFill="1" applyBorder="1" applyAlignment="1">
      <alignment horizontal="left" vertical="top" wrapText="1"/>
    </xf>
    <xf numFmtId="4" fontId="0" fillId="0" borderId="0" xfId="0" applyNumberFormat="1"/>
    <xf numFmtId="4" fontId="41" fillId="0" borderId="0" xfId="0" applyNumberFormat="1" applyFont="1"/>
    <xf numFmtId="3" fontId="1" fillId="28" borderId="0" xfId="0" applyNumberFormat="1" applyFont="1" applyFill="1" applyAlignment="1">
      <alignment horizontal="right"/>
    </xf>
    <xf numFmtId="3" fontId="8" fillId="28" borderId="0" xfId="0" applyNumberFormat="1" applyFont="1" applyFill="1" applyAlignment="1">
      <alignment horizontal="right"/>
    </xf>
    <xf numFmtId="0" fontId="8" fillId="28" borderId="0" xfId="0" applyFont="1" applyFill="1" applyAlignment="1">
      <alignment horizontal="right"/>
    </xf>
    <xf numFmtId="171" fontId="1" fillId="0" borderId="10" xfId="0" applyNumberFormat="1" applyFont="1" applyBorder="1"/>
    <xf numFmtId="0" fontId="1" fillId="31" borderId="1" xfId="0" applyFont="1" applyFill="1" applyBorder="1"/>
    <xf numFmtId="171" fontId="1" fillId="0" borderId="1" xfId="0" applyNumberFormat="1" applyFont="1" applyBorder="1" applyAlignment="1">
      <alignment vertical="center"/>
    </xf>
    <xf numFmtId="0" fontId="8" fillId="0" borderId="0" xfId="0" applyFont="1"/>
    <xf numFmtId="170" fontId="8" fillId="0" borderId="0" xfId="0" applyNumberFormat="1" applyFont="1"/>
    <xf numFmtId="0" fontId="1" fillId="0" borderId="0" xfId="0" applyFont="1" applyAlignment="1">
      <alignment vertical="center"/>
    </xf>
    <xf numFmtId="0" fontId="1" fillId="0" borderId="0" xfId="0" applyFont="1" applyAlignment="1">
      <alignment horizontal="right" vertical="center" wrapText="1"/>
    </xf>
    <xf numFmtId="2" fontId="1" fillId="0" borderId="0" xfId="0" applyNumberFormat="1" applyFont="1"/>
    <xf numFmtId="171" fontId="1" fillId="0" borderId="0" xfId="0" applyNumberFormat="1" applyFont="1"/>
    <xf numFmtId="0" fontId="5" fillId="30" borderId="1" xfId="0" applyFont="1" applyFill="1" applyBorder="1" applyAlignment="1">
      <alignment horizontal="left" vertical="center"/>
    </xf>
    <xf numFmtId="0" fontId="5" fillId="30" borderId="6" xfId="0" applyFont="1" applyFill="1" applyBorder="1" applyAlignment="1">
      <alignment horizontal="right" vertical="center"/>
    </xf>
    <xf numFmtId="0" fontId="72" fillId="0" borderId="0" xfId="0" applyFont="1"/>
    <xf numFmtId="0" fontId="73" fillId="0" borderId="0" xfId="0" applyFont="1"/>
    <xf numFmtId="0" fontId="74" fillId="0" borderId="0" xfId="0" applyFont="1"/>
    <xf numFmtId="0" fontId="29" fillId="0" borderId="0" xfId="0" applyFont="1"/>
    <xf numFmtId="0" fontId="30" fillId="0" borderId="0" xfId="0" applyFont="1" applyAlignment="1">
      <alignment vertical="center"/>
    </xf>
    <xf numFmtId="0" fontId="8" fillId="0" borderId="11" xfId="0" applyFont="1" applyBorder="1" applyAlignment="1">
      <alignment vertical="center" wrapText="1"/>
    </xf>
    <xf numFmtId="0" fontId="8" fillId="0" borderId="15" xfId="0" applyFont="1" applyBorder="1" applyAlignment="1">
      <alignment horizontal="right" vertical="center" wrapText="1"/>
    </xf>
    <xf numFmtId="3" fontId="8" fillId="0" borderId="11" xfId="0" applyNumberFormat="1" applyFont="1" applyBorder="1" applyAlignment="1">
      <alignment vertical="center" wrapText="1"/>
    </xf>
    <xf numFmtId="3" fontId="8" fillId="0" borderId="15" xfId="0" applyNumberFormat="1" applyFont="1" applyBorder="1" applyAlignment="1">
      <alignment horizontal="right" vertical="center" wrapText="1"/>
    </xf>
    <xf numFmtId="0" fontId="30" fillId="0" borderId="11" xfId="0" applyFont="1" applyBorder="1" applyAlignment="1">
      <alignment horizontal="right" vertical="center" wrapText="1"/>
    </xf>
    <xf numFmtId="164" fontId="30" fillId="0" borderId="11" xfId="2" applyNumberFormat="1" applyFont="1" applyFill="1" applyBorder="1" applyAlignment="1">
      <alignment horizontal="right" vertical="center" wrapText="1"/>
    </xf>
    <xf numFmtId="3" fontId="30" fillId="0" borderId="1" xfId="0" applyNumberFormat="1" applyFont="1" applyBorder="1" applyAlignment="1">
      <alignment horizontal="right" vertical="center" wrapText="1"/>
    </xf>
    <xf numFmtId="3" fontId="30" fillId="0" borderId="15" xfId="0" applyNumberFormat="1" applyFont="1" applyBorder="1" applyAlignment="1">
      <alignment horizontal="right" vertical="center" wrapText="1"/>
    </xf>
    <xf numFmtId="0" fontId="43" fillId="0" borderId="0" xfId="0" applyFont="1" applyAlignment="1">
      <alignment vertical="center"/>
    </xf>
    <xf numFmtId="0" fontId="30" fillId="33" borderId="10" xfId="0" applyFont="1" applyFill="1" applyBorder="1" applyAlignment="1">
      <alignment horizontal="left" vertical="center"/>
    </xf>
    <xf numFmtId="0" fontId="8" fillId="0" borderId="10" xfId="0" applyFont="1" applyBorder="1"/>
    <xf numFmtId="0" fontId="8" fillId="33" borderId="10" xfId="0" applyFont="1" applyFill="1" applyBorder="1" applyAlignment="1">
      <alignment vertical="center" wrapText="1"/>
    </xf>
    <xf numFmtId="0" fontId="8" fillId="33" borderId="10" xfId="0" applyFont="1" applyFill="1" applyBorder="1" applyAlignment="1">
      <alignment horizontal="left" vertical="center" wrapText="1"/>
    </xf>
    <xf numFmtId="0" fontId="30" fillId="32" borderId="7" xfId="0" applyFont="1" applyFill="1" applyBorder="1" applyAlignment="1">
      <alignment horizontal="left" vertical="center" wrapText="1"/>
    </xf>
    <xf numFmtId="0" fontId="78" fillId="0" borderId="0" xfId="0" applyFont="1" applyAlignment="1">
      <alignment vertical="center" wrapText="1"/>
    </xf>
    <xf numFmtId="0" fontId="8" fillId="33" borderId="1" xfId="0" applyFont="1" applyFill="1" applyBorder="1" applyAlignment="1">
      <alignment horizontal="left" vertical="center" wrapText="1"/>
    </xf>
    <xf numFmtId="0" fontId="8" fillId="33" borderId="1" xfId="0" applyFont="1" applyFill="1" applyBorder="1"/>
    <xf numFmtId="1" fontId="8" fillId="33" borderId="1" xfId="0" applyNumberFormat="1" applyFont="1" applyFill="1" applyBorder="1"/>
    <xf numFmtId="172" fontId="8" fillId="33" borderId="1" xfId="0" applyNumberFormat="1" applyFont="1" applyFill="1" applyBorder="1" applyAlignment="1">
      <alignment horizontal="right" vertical="center" wrapText="1"/>
    </xf>
    <xf numFmtId="3" fontId="8" fillId="33" borderId="1" xfId="0" applyNumberFormat="1" applyFont="1" applyFill="1" applyBorder="1" applyAlignment="1">
      <alignment horizontal="right" vertical="center" wrapText="1"/>
    </xf>
    <xf numFmtId="1" fontId="8" fillId="33" borderId="1" xfId="0" applyNumberFormat="1" applyFont="1" applyFill="1" applyBorder="1" applyAlignment="1">
      <alignment horizontal="right" vertical="center" wrapText="1"/>
    </xf>
    <xf numFmtId="3" fontId="8" fillId="33" borderId="1" xfId="0" applyNumberFormat="1" applyFont="1" applyFill="1" applyBorder="1" applyAlignment="1">
      <alignment vertical="center" wrapText="1"/>
    </xf>
    <xf numFmtId="1" fontId="8" fillId="33" borderId="1" xfId="0" applyNumberFormat="1" applyFont="1" applyFill="1" applyBorder="1" applyAlignment="1">
      <alignment vertical="center" wrapText="1"/>
    </xf>
    <xf numFmtId="172" fontId="8" fillId="33" borderId="1" xfId="0" applyNumberFormat="1" applyFont="1" applyFill="1" applyBorder="1" applyAlignment="1">
      <alignment vertical="center" wrapText="1"/>
    </xf>
    <xf numFmtId="0" fontId="30" fillId="33" borderId="1" xfId="0" applyFont="1" applyFill="1" applyBorder="1" applyAlignment="1">
      <alignment horizontal="right" vertical="center" wrapText="1"/>
    </xf>
    <xf numFmtId="172" fontId="30" fillId="33" borderId="1" xfId="0" applyNumberFormat="1" applyFont="1" applyFill="1" applyBorder="1" applyAlignment="1">
      <alignment vertical="center" wrapText="1"/>
    </xf>
    <xf numFmtId="172" fontId="30" fillId="0" borderId="1" xfId="0" applyNumberFormat="1" applyFont="1" applyBorder="1"/>
    <xf numFmtId="0" fontId="30" fillId="0" borderId="0" xfId="0" applyFont="1"/>
    <xf numFmtId="0" fontId="30" fillId="32" borderId="1" xfId="0" applyFont="1" applyFill="1" applyBorder="1" applyAlignment="1">
      <alignment horizontal="left" vertical="center" wrapText="1"/>
    </xf>
    <xf numFmtId="172" fontId="64" fillId="0" borderId="1" xfId="0" applyNumberFormat="1" applyFont="1" applyBorder="1"/>
    <xf numFmtId="172" fontId="64" fillId="0" borderId="0" xfId="0" applyNumberFormat="1" applyFont="1"/>
    <xf numFmtId="4" fontId="8" fillId="0" borderId="1" xfId="0" applyNumberFormat="1" applyFont="1" applyBorder="1" applyAlignment="1">
      <alignment horizontal="right" vertical="center" wrapText="1"/>
    </xf>
    <xf numFmtId="172" fontId="8" fillId="33" borderId="0" xfId="0" applyNumberFormat="1" applyFont="1" applyFill="1" applyAlignment="1">
      <alignment horizontal="right" vertical="center" wrapText="1"/>
    </xf>
    <xf numFmtId="4" fontId="8" fillId="33" borderId="0" xfId="0" applyNumberFormat="1" applyFont="1" applyFill="1" applyAlignment="1">
      <alignment horizontal="right" vertical="center" wrapText="1"/>
    </xf>
    <xf numFmtId="172" fontId="8" fillId="33" borderId="0" xfId="0" applyNumberFormat="1" applyFont="1" applyFill="1" applyAlignment="1">
      <alignment vertical="center" wrapText="1"/>
    </xf>
    <xf numFmtId="172" fontId="73" fillId="0" borderId="0" xfId="0" applyNumberFormat="1" applyFont="1"/>
    <xf numFmtId="4" fontId="30" fillId="0" borderId="1" xfId="0" applyNumberFormat="1" applyFont="1" applyBorder="1" applyAlignment="1">
      <alignment horizontal="right"/>
    </xf>
    <xf numFmtId="172" fontId="73" fillId="33" borderId="0" xfId="0" applyNumberFormat="1" applyFont="1" applyFill="1"/>
    <xf numFmtId="0" fontId="30" fillId="33" borderId="0" xfId="0" applyFont="1" applyFill="1" applyAlignment="1">
      <alignment horizontal="right" vertical="center" wrapText="1"/>
    </xf>
    <xf numFmtId="0" fontId="79" fillId="33" borderId="0" xfId="0" applyFont="1" applyFill="1" applyAlignment="1">
      <alignment horizontal="left" vertical="center" wrapText="1"/>
    </xf>
    <xf numFmtId="2" fontId="79" fillId="33" borderId="1" xfId="0" applyNumberFormat="1" applyFont="1" applyFill="1" applyBorder="1" applyAlignment="1">
      <alignment horizontal="right" vertical="center" wrapText="1"/>
    </xf>
    <xf numFmtId="0" fontId="30" fillId="33" borderId="1" xfId="0" applyFont="1" applyFill="1" applyBorder="1" applyAlignment="1">
      <alignment horizontal="right" wrapText="1"/>
    </xf>
    <xf numFmtId="172" fontId="30" fillId="33" borderId="1" xfId="0" applyNumberFormat="1" applyFont="1" applyFill="1" applyBorder="1" applyAlignment="1">
      <alignment horizontal="right" wrapText="1"/>
    </xf>
    <xf numFmtId="0" fontId="79" fillId="0" borderId="0" xfId="0" applyFont="1" applyAlignment="1">
      <alignment horizontal="left" vertical="center" wrapText="1"/>
    </xf>
    <xf numFmtId="0" fontId="30" fillId="33" borderId="0" xfId="0" applyFont="1" applyFill="1"/>
    <xf numFmtId="173" fontId="8" fillId="33" borderId="0" xfId="0" applyNumberFormat="1" applyFont="1" applyFill="1" applyAlignment="1">
      <alignment vertical="center" wrapText="1"/>
    </xf>
    <xf numFmtId="0" fontId="79" fillId="33" borderId="0" xfId="0" applyFont="1" applyFill="1" applyAlignment="1">
      <alignment horizontal="right" vertical="center" wrapText="1"/>
    </xf>
    <xf numFmtId="176" fontId="8" fillId="33" borderId="1" xfId="0" applyNumberFormat="1" applyFont="1" applyFill="1" applyBorder="1" applyAlignment="1">
      <alignment horizontal="right" vertical="center" wrapText="1"/>
    </xf>
    <xf numFmtId="173" fontId="8" fillId="33" borderId="1" xfId="0" applyNumberFormat="1" applyFont="1" applyFill="1" applyBorder="1" applyAlignment="1">
      <alignment vertical="center" wrapText="1"/>
    </xf>
    <xf numFmtId="0" fontId="79" fillId="0" borderId="1" xfId="0" applyFont="1" applyBorder="1" applyAlignment="1">
      <alignment horizontal="right" vertical="center" wrapText="1"/>
    </xf>
    <xf numFmtId="4" fontId="8" fillId="33" borderId="0" xfId="0" applyNumberFormat="1" applyFont="1" applyFill="1" applyAlignment="1">
      <alignment horizontal="right"/>
    </xf>
    <xf numFmtId="176" fontId="8" fillId="33" borderId="1" xfId="0" applyNumberFormat="1" applyFont="1" applyFill="1" applyBorder="1" applyAlignment="1">
      <alignment vertical="center" wrapText="1"/>
    </xf>
    <xf numFmtId="176" fontId="73" fillId="0" borderId="0" xfId="0" applyNumberFormat="1" applyFont="1"/>
    <xf numFmtId="176" fontId="8" fillId="33" borderId="5" xfId="0" applyNumberFormat="1" applyFont="1" applyFill="1" applyBorder="1" applyAlignment="1">
      <alignment vertical="center" wrapText="1"/>
    </xf>
    <xf numFmtId="173" fontId="73" fillId="33" borderId="0" xfId="0" applyNumberFormat="1" applyFont="1" applyFill="1"/>
    <xf numFmtId="170" fontId="8" fillId="33" borderId="1" xfId="0" applyNumberFormat="1" applyFont="1" applyFill="1" applyBorder="1" applyAlignment="1">
      <alignment vertical="center" wrapText="1"/>
    </xf>
    <xf numFmtId="173" fontId="30" fillId="33" borderId="1" xfId="0" applyNumberFormat="1" applyFont="1" applyFill="1" applyBorder="1" applyAlignment="1">
      <alignment vertical="center" wrapText="1"/>
    </xf>
    <xf numFmtId="173" fontId="30" fillId="0" borderId="1" xfId="0" applyNumberFormat="1" applyFont="1" applyBorder="1" applyAlignment="1">
      <alignment horizontal="right"/>
    </xf>
    <xf numFmtId="0" fontId="8" fillId="0" borderId="11" xfId="0" applyFont="1" applyBorder="1" applyAlignment="1">
      <alignment horizontal="right" vertical="center" wrapText="1"/>
    </xf>
    <xf numFmtId="0" fontId="30" fillId="0" borderId="0" xfId="0" applyFont="1" applyAlignment="1">
      <alignment vertical="center" wrapText="1"/>
    </xf>
    <xf numFmtId="0" fontId="8" fillId="0" borderId="0" xfId="0" applyFont="1" applyAlignment="1">
      <alignment horizontal="right" vertical="center" wrapText="1"/>
    </xf>
    <xf numFmtId="0" fontId="30" fillId="32" borderId="6" xfId="0" applyFont="1" applyFill="1" applyBorder="1" applyAlignment="1">
      <alignment horizontal="right" vertical="center" wrapText="1"/>
    </xf>
    <xf numFmtId="0" fontId="30" fillId="32" borderId="1" xfId="0" applyFont="1" applyFill="1" applyBorder="1" applyAlignment="1">
      <alignment horizontal="right" vertical="center" wrapText="1"/>
    </xf>
    <xf numFmtId="0" fontId="43" fillId="0" borderId="0" xfId="0" applyFont="1" applyAlignment="1">
      <alignment vertical="center" wrapText="1"/>
    </xf>
    <xf numFmtId="0" fontId="30" fillId="32" borderId="7" xfId="0" applyFont="1" applyFill="1" applyBorder="1" applyAlignment="1">
      <alignment horizontal="right" vertical="center" wrapText="1"/>
    </xf>
    <xf numFmtId="0" fontId="30" fillId="32" borderId="1" xfId="0" applyFont="1" applyFill="1" applyBorder="1" applyAlignment="1">
      <alignment horizontal="right"/>
    </xf>
    <xf numFmtId="0" fontId="30" fillId="32" borderId="7" xfId="0" applyFont="1" applyFill="1" applyBorder="1" applyAlignment="1">
      <alignment horizontal="right" vertical="center"/>
    </xf>
    <xf numFmtId="0" fontId="30" fillId="32" borderId="1" xfId="0" applyFont="1" applyFill="1" applyBorder="1" applyAlignment="1">
      <alignment horizontal="right" vertical="center"/>
    </xf>
    <xf numFmtId="0" fontId="83" fillId="0" borderId="14" xfId="0" applyFont="1" applyBorder="1"/>
    <xf numFmtId="0" fontId="68" fillId="0" borderId="0" xfId="0" applyFont="1" applyBorder="1"/>
    <xf numFmtId="0" fontId="81" fillId="0" borderId="14" xfId="0" applyFont="1" applyBorder="1"/>
    <xf numFmtId="0" fontId="81" fillId="0" borderId="0" xfId="0" applyFont="1" applyBorder="1"/>
    <xf numFmtId="0" fontId="83" fillId="0" borderId="0" xfId="0" applyFont="1" applyBorder="1"/>
    <xf numFmtId="0" fontId="83" fillId="0" borderId="23" xfId="0" applyFont="1" applyBorder="1"/>
    <xf numFmtId="0" fontId="81" fillId="0" borderId="23" xfId="0" applyFont="1" applyBorder="1"/>
    <xf numFmtId="0" fontId="84" fillId="0" borderId="23" xfId="0" applyFont="1" applyBorder="1"/>
    <xf numFmtId="0" fontId="85" fillId="0" borderId="23" xfId="0" applyFont="1" applyBorder="1"/>
    <xf numFmtId="0" fontId="84" fillId="0" borderId="0" xfId="0" applyFont="1" applyBorder="1"/>
    <xf numFmtId="0" fontId="85" fillId="0" borderId="0" xfId="0" applyFont="1" applyBorder="1"/>
    <xf numFmtId="4" fontId="35" fillId="0" borderId="0" xfId="0" applyNumberFormat="1" applyFont="1" applyAlignment="1">
      <alignment horizontal="left" vertical="center" wrapText="1"/>
    </xf>
    <xf numFmtId="0" fontId="87" fillId="0" borderId="23" xfId="0" applyFont="1" applyBorder="1"/>
    <xf numFmtId="0" fontId="47" fillId="28" borderId="0" xfId="0" applyFont="1" applyFill="1"/>
    <xf numFmtId="0" fontId="30" fillId="0" borderId="0" xfId="0" applyFont="1" applyAlignment="1">
      <alignment horizontal="left"/>
    </xf>
    <xf numFmtId="0" fontId="30" fillId="0" borderId="11" xfId="0" applyFont="1" applyBorder="1"/>
    <xf numFmtId="0" fontId="30" fillId="0" borderId="6" xfId="0" applyFont="1" applyBorder="1" applyAlignment="1">
      <alignment horizontal="right"/>
    </xf>
    <xf numFmtId="0" fontId="30" fillId="0" borderId="1" xfId="0" applyFont="1" applyBorder="1" applyAlignment="1">
      <alignment horizontal="right"/>
    </xf>
    <xf numFmtId="0" fontId="8" fillId="0" borderId="11" xfId="0" applyFont="1" applyBorder="1" applyAlignment="1">
      <alignment horizontal="left"/>
    </xf>
    <xf numFmtId="3" fontId="8" fillId="0" borderId="15" xfId="0" applyNumberFormat="1" applyFont="1" applyBorder="1"/>
    <xf numFmtId="3" fontId="8" fillId="0" borderId="1" xfId="0" applyNumberFormat="1" applyFont="1" applyBorder="1"/>
    <xf numFmtId="3" fontId="1" fillId="0" borderId="1" xfId="0" applyNumberFormat="1" applyFont="1" applyBorder="1"/>
    <xf numFmtId="0" fontId="30" fillId="0" borderId="11" xfId="0" applyFont="1" applyBorder="1" applyAlignment="1">
      <alignment horizontal="right"/>
    </xf>
    <xf numFmtId="3" fontId="30" fillId="0" borderId="15" xfId="0" applyNumberFormat="1" applyFont="1" applyBorder="1"/>
    <xf numFmtId="3" fontId="30" fillId="0" borderId="1" xfId="0" applyNumberFormat="1" applyFont="1" applyBorder="1"/>
    <xf numFmtId="0" fontId="5" fillId="0" borderId="0" xfId="0" applyFont="1" applyAlignment="1">
      <alignment horizontal="left"/>
    </xf>
    <xf numFmtId="0" fontId="1" fillId="0" borderId="1" xfId="0" applyFont="1" applyBorder="1" applyAlignment="1">
      <alignment horizontal="left" wrapText="1"/>
    </xf>
    <xf numFmtId="0" fontId="1" fillId="0" borderId="1" xfId="0" applyFont="1" applyBorder="1" applyAlignment="1">
      <alignment horizontal="left"/>
    </xf>
    <xf numFmtId="0" fontId="6" fillId="0" borderId="0" xfId="0" applyFont="1" applyAlignment="1">
      <alignment horizontal="right" vertical="center"/>
    </xf>
    <xf numFmtId="0" fontId="1" fillId="0" borderId="0" xfId="0" applyFont="1" applyAlignment="1">
      <alignment horizontal="left"/>
    </xf>
    <xf numFmtId="3" fontId="6" fillId="0" borderId="0" xfId="0" applyNumberFormat="1" applyFont="1" applyAlignment="1">
      <alignment horizontal="right" vertical="center"/>
    </xf>
    <xf numFmtId="177" fontId="1" fillId="0" borderId="1" xfId="227" applyNumberFormat="1" applyFont="1" applyFill="1" applyBorder="1" applyProtection="1"/>
    <xf numFmtId="9" fontId="1" fillId="0" borderId="1" xfId="227" applyFont="1" applyFill="1" applyBorder="1" applyProtection="1"/>
    <xf numFmtId="9" fontId="8" fillId="0" borderId="1" xfId="227" applyFont="1" applyFill="1" applyBorder="1" applyAlignment="1" applyProtection="1">
      <alignment horizontal="right" vertical="center"/>
    </xf>
    <xf numFmtId="9" fontId="1" fillId="0" borderId="1" xfId="0" applyNumberFormat="1" applyFont="1" applyBorder="1"/>
    <xf numFmtId="9" fontId="1" fillId="0" borderId="0" xfId="0" applyNumberFormat="1" applyFont="1"/>
    <xf numFmtId="6" fontId="1" fillId="0" borderId="1" xfId="0" applyNumberFormat="1" applyFont="1" applyBorder="1" applyAlignment="1">
      <alignment horizontal="right" vertical="center" wrapText="1"/>
    </xf>
    <xf numFmtId="0" fontId="1" fillId="0" borderId="15" xfId="0" applyFont="1" applyBorder="1" applyAlignment="1">
      <alignment vertical="center" wrapText="1"/>
    </xf>
    <xf numFmtId="0" fontId="40" fillId="0" borderId="0" xfId="0" applyFont="1"/>
    <xf numFmtId="0" fontId="1" fillId="0" borderId="15" xfId="0" applyFont="1" applyBorder="1" applyAlignment="1">
      <alignment horizontal="right" vertical="center" wrapText="1"/>
    </xf>
    <xf numFmtId="3" fontId="9" fillId="28" borderId="0" xfId="0" applyNumberFormat="1" applyFont="1" applyFill="1" applyBorder="1" applyAlignment="1">
      <alignment horizontal="right" vertical="center"/>
    </xf>
    <xf numFmtId="0" fontId="0" fillId="28" borderId="0" xfId="0" applyFill="1" applyAlignment="1">
      <alignment vertical="center" wrapText="1"/>
    </xf>
    <xf numFmtId="0" fontId="88" fillId="34" borderId="0" xfId="0" applyFont="1" applyFill="1"/>
    <xf numFmtId="0" fontId="88" fillId="34" borderId="0" xfId="0" applyFont="1" applyFill="1" applyAlignment="1">
      <alignment horizontal="center"/>
    </xf>
    <xf numFmtId="0" fontId="36" fillId="0" borderId="0" xfId="0" applyFont="1" applyAlignment="1">
      <alignment horizontal="center"/>
    </xf>
    <xf numFmtId="0" fontId="89" fillId="0" borderId="0" xfId="1" applyFont="1" applyAlignment="1">
      <alignment horizontal="center"/>
    </xf>
    <xf numFmtId="0" fontId="89" fillId="0" borderId="0" xfId="1" applyFont="1" applyFill="1" applyAlignment="1">
      <alignment horizontal="center"/>
    </xf>
    <xf numFmtId="0" fontId="17" fillId="0" borderId="0" xfId="0" applyFont="1" applyAlignment="1">
      <alignment horizontal="left"/>
    </xf>
    <xf numFmtId="0" fontId="0" fillId="0" borderId="0" xfId="0" applyAlignment="1">
      <alignment vertical="top"/>
    </xf>
    <xf numFmtId="0" fontId="5" fillId="31" borderId="1" xfId="0" applyFont="1" applyFill="1" applyBorder="1" applyAlignment="1">
      <alignment horizontal="center" vertical="center" wrapText="1"/>
    </xf>
    <xf numFmtId="0" fontId="5" fillId="31" borderId="6" xfId="0" applyFont="1" applyFill="1" applyBorder="1" applyAlignment="1">
      <alignment horizontal="center" vertical="center" wrapText="1"/>
    </xf>
    <xf numFmtId="0" fontId="5" fillId="31" borderId="15" xfId="0" applyFont="1" applyFill="1" applyBorder="1" applyAlignment="1">
      <alignment horizontal="right" vertical="center"/>
    </xf>
    <xf numFmtId="0" fontId="9" fillId="30" borderId="1"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Border="1" applyAlignment="1">
      <alignment horizontal="left" vertical="center" wrapText="1"/>
    </xf>
    <xf numFmtId="0" fontId="6" fillId="3" borderId="1" xfId="0" applyFont="1" applyFill="1" applyBorder="1" applyAlignment="1">
      <alignment horizontal="left" vertical="center" wrapText="1"/>
    </xf>
    <xf numFmtId="0" fontId="5" fillId="30" borderId="6"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0"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right" vertical="center" wrapText="1"/>
    </xf>
    <xf numFmtId="0" fontId="0" fillId="0" borderId="0" xfId="0"/>
    <xf numFmtId="0" fontId="5" fillId="30" borderId="1" xfId="0" applyFont="1" applyFill="1" applyBorder="1" applyAlignment="1">
      <alignment horizontal="center" vertical="center" wrapText="1"/>
    </xf>
    <xf numFmtId="0" fontId="0" fillId="0" borderId="0" xfId="0"/>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6" fillId="0" borderId="0" xfId="0" applyFont="1" applyAlignment="1">
      <alignment horizontal="right" vertical="center"/>
    </xf>
    <xf numFmtId="3" fontId="6" fillId="0" borderId="0" xfId="0" applyNumberFormat="1" applyFont="1" applyAlignment="1">
      <alignment horizontal="right" vertical="center" wrapText="1"/>
    </xf>
    <xf numFmtId="0" fontId="9" fillId="30" borderId="1" xfId="0" applyFont="1" applyFill="1" applyBorder="1" applyAlignment="1">
      <alignment horizontal="center" vertical="center" wrapText="1"/>
    </xf>
    <xf numFmtId="0" fontId="5" fillId="31" borderId="1" xfId="0" applyFont="1" applyFill="1" applyBorder="1" applyAlignment="1">
      <alignment horizontal="center" vertical="center" wrapText="1"/>
    </xf>
    <xf numFmtId="0" fontId="5" fillId="31"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righ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right" vertical="center" wrapText="1"/>
    </xf>
    <xf numFmtId="0" fontId="5" fillId="30" borderId="1" xfId="0" applyFont="1" applyFill="1" applyBorder="1" applyAlignment="1">
      <alignment vertical="center" wrapText="1"/>
    </xf>
    <xf numFmtId="0" fontId="5" fillId="0" borderId="0" xfId="0" applyFont="1" applyBorder="1" applyAlignment="1">
      <alignment horizontal="right"/>
    </xf>
    <xf numFmtId="3" fontId="5" fillId="0" borderId="0" xfId="0" applyNumberFormat="1" applyFont="1" applyBorder="1" applyAlignment="1">
      <alignment horizontal="right" vertical="center"/>
    </xf>
    <xf numFmtId="3" fontId="9" fillId="0" borderId="0" xfId="0" applyNumberFormat="1" applyFont="1" applyBorder="1" applyAlignment="1">
      <alignment horizontal="right" vertical="center" wrapText="1"/>
    </xf>
    <xf numFmtId="49" fontId="1" fillId="0" borderId="1" xfId="0" applyNumberFormat="1" applyFont="1" applyBorder="1" applyAlignment="1">
      <alignment horizontal="right" vertical="center" wrapText="1"/>
    </xf>
    <xf numFmtId="177" fontId="1" fillId="0" borderId="1" xfId="0" applyNumberFormat="1" applyFont="1" applyBorder="1" applyAlignment="1">
      <alignment horizontal="right" vertical="center" wrapText="1"/>
    </xf>
    <xf numFmtId="0" fontId="5" fillId="30" borderId="1" xfId="0" applyFont="1" applyFill="1" applyBorder="1" applyAlignment="1">
      <alignment horizontal="center" vertical="center" wrapText="1"/>
    </xf>
    <xf numFmtId="9" fontId="6" fillId="3" borderId="1" xfId="227" applyFont="1" applyFill="1" applyBorder="1" applyAlignment="1">
      <alignment horizontal="right" vertical="center" wrapText="1"/>
    </xf>
    <xf numFmtId="0" fontId="9" fillId="3" borderId="1" xfId="0" applyFont="1" applyFill="1" applyBorder="1" applyAlignment="1">
      <alignment vertical="center" wrapText="1"/>
    </xf>
    <xf numFmtId="9" fontId="9" fillId="3" borderId="1" xfId="0" applyNumberFormat="1" applyFont="1" applyFill="1" applyBorder="1" applyAlignment="1">
      <alignment vertical="center" wrapText="1"/>
    </xf>
    <xf numFmtId="0" fontId="5" fillId="30" borderId="1" xfId="0" applyFont="1" applyFill="1" applyBorder="1" applyAlignment="1">
      <alignment horizontal="center" vertical="center" wrapText="1"/>
    </xf>
    <xf numFmtId="0" fontId="45" fillId="0" borderId="0" xfId="0" applyFont="1" applyAlignment="1">
      <alignment horizontal="left" vertical="center"/>
    </xf>
    <xf numFmtId="0" fontId="35" fillId="0" borderId="0" xfId="0" applyFont="1" applyAlignment="1">
      <alignment horizontal="left" vertical="center"/>
    </xf>
    <xf numFmtId="0" fontId="5" fillId="31" borderId="1" xfId="0" applyFont="1" applyFill="1" applyBorder="1" applyAlignment="1">
      <alignment horizontal="right"/>
    </xf>
    <xf numFmtId="6" fontId="5" fillId="0" borderId="1" xfId="0" applyNumberFormat="1" applyFont="1" applyBorder="1" applyAlignment="1">
      <alignment horizontal="right" vertical="center"/>
    </xf>
    <xf numFmtId="0" fontId="35" fillId="0" borderId="0" xfId="0" applyFont="1" applyAlignment="1">
      <alignment horizontal="left" vertical="center" wrapText="1"/>
    </xf>
    <xf numFmtId="0" fontId="1" fillId="0" borderId="1" xfId="0" applyFont="1" applyFill="1" applyBorder="1"/>
    <xf numFmtId="178" fontId="1" fillId="0" borderId="1" xfId="0" applyNumberFormat="1" applyFont="1" applyBorder="1" applyAlignment="1">
      <alignment horizontal="right" vertical="center" wrapText="1"/>
    </xf>
    <xf numFmtId="2" fontId="6" fillId="0" borderId="1" xfId="0" applyNumberFormat="1" applyFont="1" applyBorder="1" applyAlignment="1">
      <alignment horizontal="right" vertical="center" wrapText="1"/>
    </xf>
    <xf numFmtId="0" fontId="45" fillId="0" borderId="0" xfId="0" applyFont="1" applyAlignment="1">
      <alignment wrapText="1"/>
    </xf>
    <xf numFmtId="0" fontId="45" fillId="0" borderId="0" xfId="0" applyFont="1" applyAlignment="1">
      <alignment vertical="center" wrapText="1"/>
    </xf>
    <xf numFmtId="0" fontId="45" fillId="0" borderId="0" xfId="0" applyFont="1" applyAlignment="1"/>
    <xf numFmtId="0" fontId="9" fillId="0" borderId="0" xfId="0" applyFont="1" applyBorder="1" applyAlignment="1">
      <alignment horizontal="right" vertical="center" wrapText="1"/>
    </xf>
    <xf numFmtId="1" fontId="9" fillId="32" borderId="1" xfId="0" applyNumberFormat="1" applyFont="1" applyFill="1" applyBorder="1"/>
    <xf numFmtId="1" fontId="6" fillId="0" borderId="1" xfId="0" applyNumberFormat="1" applyFont="1" applyBorder="1"/>
    <xf numFmtId="2" fontId="6" fillId="0" borderId="1" xfId="0" applyNumberFormat="1" applyFont="1" applyBorder="1"/>
    <xf numFmtId="0" fontId="8" fillId="0" borderId="0" xfId="0" applyFont="1" applyBorder="1" applyAlignment="1">
      <alignment vertical="center"/>
    </xf>
    <xf numFmtId="2" fontId="8" fillId="0" borderId="0" xfId="0" applyNumberFormat="1" applyFont="1" applyBorder="1" applyAlignment="1">
      <alignment vertical="center"/>
    </xf>
    <xf numFmtId="49" fontId="43" fillId="0" borderId="0" xfId="0" applyNumberFormat="1" applyFont="1" applyBorder="1" applyAlignment="1">
      <alignment horizontal="left" vertical="center" wrapText="1"/>
    </xf>
    <xf numFmtId="0" fontId="43" fillId="0" borderId="0" xfId="0" applyFont="1" applyBorder="1" applyAlignment="1">
      <alignment horizontal="left" vertical="center" wrapText="1"/>
    </xf>
    <xf numFmtId="1" fontId="6" fillId="3" borderId="1" xfId="227" applyNumberFormat="1" applyFont="1" applyFill="1" applyBorder="1" applyAlignment="1">
      <alignment horizontal="right" vertical="center" wrapText="1"/>
    </xf>
    <xf numFmtId="1" fontId="9" fillId="3" borderId="1" xfId="0" applyNumberFormat="1" applyFont="1" applyFill="1" applyBorder="1" applyAlignment="1">
      <alignment vertical="center" wrapText="1"/>
    </xf>
    <xf numFmtId="0" fontId="35" fillId="0" borderId="0" xfId="0" applyFont="1" applyAlignment="1">
      <alignment horizontal="left" wrapText="1"/>
    </xf>
    <xf numFmtId="0" fontId="35" fillId="0" borderId="0" xfId="0" applyFont="1" applyAlignment="1">
      <alignment horizontal="left" vertical="center" wrapText="1"/>
    </xf>
    <xf numFmtId="0" fontId="43" fillId="33" borderId="0" xfId="0" applyFont="1" applyFill="1" applyAlignment="1">
      <alignment horizontal="left" vertical="center" wrapText="1"/>
    </xf>
    <xf numFmtId="0" fontId="43" fillId="0" borderId="0" xfId="0" applyFont="1" applyAlignment="1">
      <alignment horizontal="left" vertical="center" wrapText="1"/>
    </xf>
    <xf numFmtId="0" fontId="77" fillId="33" borderId="0" xfId="0" applyFont="1" applyFill="1" applyAlignment="1">
      <alignment horizontal="left" vertical="center" wrapText="1"/>
    </xf>
    <xf numFmtId="0" fontId="30" fillId="32" borderId="1" xfId="0" applyFont="1" applyFill="1" applyBorder="1" applyAlignment="1">
      <alignment horizontal="center" vertical="center" wrapText="1"/>
    </xf>
    <xf numFmtId="0" fontId="30" fillId="32" borderId="6" xfId="0" applyFont="1" applyFill="1" applyBorder="1" applyAlignment="1">
      <alignment horizontal="center" vertical="center" wrapText="1"/>
    </xf>
    <xf numFmtId="0" fontId="1" fillId="0" borderId="11" xfId="0" applyFont="1" applyBorder="1" applyAlignment="1">
      <alignment vertical="center"/>
    </xf>
    <xf numFmtId="0" fontId="35" fillId="0" borderId="0" xfId="0" applyFont="1" applyAlignment="1">
      <alignment horizontal="left" vertical="center"/>
    </xf>
    <xf numFmtId="0" fontId="5" fillId="0" borderId="15" xfId="0" applyFont="1" applyBorder="1" applyAlignment="1">
      <alignment horizontal="right"/>
    </xf>
    <xf numFmtId="0" fontId="0" fillId="0" borderId="1" xfId="0" applyBorder="1"/>
    <xf numFmtId="0" fontId="1" fillId="0" borderId="11" xfId="0" applyFont="1" applyBorder="1" applyAlignment="1">
      <alignment horizontal="right" vertical="center" wrapText="1"/>
    </xf>
    <xf numFmtId="3" fontId="1" fillId="0" borderId="11" xfId="0" applyNumberFormat="1" applyFont="1" applyBorder="1" applyAlignment="1">
      <alignment horizontal="right" vertical="center" wrapText="1"/>
    </xf>
    <xf numFmtId="0" fontId="36" fillId="0" borderId="0" xfId="0" applyFont="1" applyAlignment="1">
      <alignment vertical="center" wrapText="1"/>
    </xf>
    <xf numFmtId="0" fontId="87" fillId="0" borderId="23" xfId="0" applyFont="1" applyBorder="1" applyAlignment="1">
      <alignment vertical="center" wrapText="1"/>
    </xf>
    <xf numFmtId="0" fontId="1" fillId="0" borderId="0" xfId="0" applyFont="1" applyAlignment="1">
      <alignment vertical="center" wrapText="1"/>
    </xf>
    <xf numFmtId="0" fontId="1" fillId="0" borderId="0" xfId="0" applyFont="1" applyBorder="1" applyAlignment="1">
      <alignment wrapText="1"/>
    </xf>
    <xf numFmtId="43" fontId="1" fillId="0" borderId="1" xfId="0" applyNumberFormat="1" applyFont="1" applyBorder="1" applyAlignment="1">
      <alignment wrapText="1"/>
    </xf>
    <xf numFmtId="43" fontId="1" fillId="0" borderId="1" xfId="0" applyNumberFormat="1" applyFont="1" applyBorder="1"/>
    <xf numFmtId="0" fontId="1" fillId="0" borderId="0" xfId="0" applyFont="1" applyBorder="1"/>
    <xf numFmtId="43" fontId="5" fillId="0" borderId="1" xfId="0" applyNumberFormat="1" applyFont="1" applyBorder="1" applyAlignment="1">
      <alignment wrapText="1"/>
    </xf>
    <xf numFmtId="43" fontId="5" fillId="0" borderId="1" xfId="0" applyNumberFormat="1" applyFont="1" applyBorder="1"/>
    <xf numFmtId="0" fontId="90" fillId="0" borderId="0" xfId="0" applyFont="1"/>
    <xf numFmtId="0" fontId="5" fillId="0" borderId="0" xfId="0" applyFont="1" applyAlignment="1">
      <alignment horizontal="center" vertical="center" wrapText="1"/>
    </xf>
    <xf numFmtId="0" fontId="90" fillId="0" borderId="0" xfId="0" applyFont="1" applyBorder="1" applyAlignment="1">
      <alignment vertical="center"/>
    </xf>
    <xf numFmtId="0" fontId="90" fillId="0" borderId="0" xfId="0" applyFont="1" applyAlignment="1">
      <alignment vertical="center"/>
    </xf>
    <xf numFmtId="0" fontId="90" fillId="0" borderId="1" xfId="0" applyFont="1" applyBorder="1" applyAlignment="1">
      <alignment horizontal="center" vertical="center"/>
    </xf>
    <xf numFmtId="0" fontId="90" fillId="0" borderId="0" xfId="0" applyFont="1" applyBorder="1"/>
    <xf numFmtId="0" fontId="90" fillId="0" borderId="0" xfId="0" applyFont="1" applyAlignment="1">
      <alignment vertical="top"/>
    </xf>
    <xf numFmtId="0" fontId="1" fillId="0" borderId="1" xfId="0" applyFont="1" applyBorder="1" applyAlignment="1">
      <alignment horizontal="center" wrapText="1"/>
    </xf>
    <xf numFmtId="0" fontId="1" fillId="0" borderId="6"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2" xfId="0" applyFont="1" applyBorder="1" applyAlignment="1">
      <alignment horizontal="center"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right"/>
    </xf>
    <xf numFmtId="0" fontId="5" fillId="35" borderId="1" xfId="0" applyFont="1" applyFill="1" applyBorder="1" applyAlignment="1">
      <alignment horizontal="right"/>
    </xf>
    <xf numFmtId="41" fontId="1" fillId="0" borderId="1" xfId="0" applyNumberFormat="1" applyFont="1" applyBorder="1" applyAlignment="1">
      <alignment vertical="center"/>
    </xf>
    <xf numFmtId="0" fontId="1" fillId="35" borderId="1" xfId="0" applyFont="1" applyFill="1" applyBorder="1" applyAlignment="1">
      <alignment horizontal="center" vertical="center" wrapText="1"/>
    </xf>
    <xf numFmtId="41" fontId="5" fillId="0" borderId="1" xfId="0" applyNumberFormat="1" applyFont="1" applyBorder="1" applyAlignment="1">
      <alignment vertical="center"/>
    </xf>
    <xf numFmtId="0" fontId="5" fillId="0" borderId="0" xfId="0" applyFont="1" applyAlignment="1"/>
    <xf numFmtId="41" fontId="1" fillId="0" borderId="1" xfId="228" applyNumberFormat="1" applyFont="1" applyBorder="1"/>
    <xf numFmtId="41" fontId="5" fillId="0" borderId="1" xfId="228" applyNumberFormat="1" applyFont="1" applyBorder="1"/>
    <xf numFmtId="0" fontId="5" fillId="0" borderId="0" xfId="0" applyFont="1" applyBorder="1" applyAlignment="1"/>
    <xf numFmtId="0" fontId="5" fillId="0" borderId="0" xfId="0" applyFont="1" applyBorder="1"/>
    <xf numFmtId="0" fontId="5" fillId="0" borderId="0" xfId="0" applyFont="1" applyBorder="1" applyAlignment="1">
      <alignment vertical="center" wrapText="1"/>
    </xf>
    <xf numFmtId="41" fontId="5" fillId="0" borderId="0" xfId="228" applyNumberFormat="1" applyFont="1" applyBorder="1"/>
    <xf numFmtId="0" fontId="5" fillId="0" borderId="1" xfId="0" applyFont="1" applyBorder="1" applyAlignment="1">
      <alignment horizontal="right"/>
    </xf>
    <xf numFmtId="0" fontId="35" fillId="0" borderId="0" xfId="0" applyFont="1" applyBorder="1" applyAlignment="1">
      <alignment vertical="center" wrapText="1"/>
    </xf>
    <xf numFmtId="2" fontId="8" fillId="0" borderId="1" xfId="0" applyNumberFormat="1" applyFont="1" applyFill="1" applyBorder="1" applyAlignment="1">
      <alignment vertical="center"/>
    </xf>
    <xf numFmtId="164" fontId="5" fillId="0" borderId="1" xfId="2" applyNumberFormat="1" applyFont="1" applyBorder="1"/>
    <xf numFmtId="1" fontId="6" fillId="0" borderId="1" xfId="0" applyNumberFormat="1" applyFont="1" applyBorder="1" applyAlignment="1">
      <alignment horizontal="right" vertical="center" wrapText="1"/>
    </xf>
    <xf numFmtId="0" fontId="1" fillId="0" borderId="11" xfId="0" applyFont="1" applyBorder="1" applyAlignment="1">
      <alignment horizontal="left" vertical="center"/>
    </xf>
    <xf numFmtId="1" fontId="5" fillId="0" borderId="1" xfId="0" applyNumberFormat="1" applyFont="1" applyBorder="1" applyAlignment="1">
      <alignment horizontal="right" vertical="center" wrapText="1"/>
    </xf>
    <xf numFmtId="0" fontId="5" fillId="0" borderId="0" xfId="0" applyFont="1" applyFill="1" applyBorder="1"/>
    <xf numFmtId="9" fontId="6" fillId="0" borderId="0" xfId="0" applyNumberFormat="1" applyFont="1" applyFill="1" applyBorder="1" applyAlignment="1">
      <alignment horizontal="right" vertical="center" wrapText="1"/>
    </xf>
    <xf numFmtId="9" fontId="4" fillId="0" borderId="0" xfId="0" applyNumberFormat="1" applyFont="1" applyFill="1" applyBorder="1" applyAlignment="1">
      <alignment horizontal="right" vertical="center" wrapText="1"/>
    </xf>
    <xf numFmtId="9" fontId="4" fillId="0" borderId="0" xfId="0" applyNumberFormat="1" applyFont="1" applyFill="1" applyBorder="1"/>
    <xf numFmtId="9" fontId="5" fillId="0" borderId="0" xfId="0" applyNumberFormat="1" applyFont="1" applyFill="1" applyBorder="1" applyAlignment="1">
      <alignment horizontal="right" vertical="center" wrapText="1"/>
    </xf>
    <xf numFmtId="164" fontId="0" fillId="0" borderId="0" xfId="0" applyNumberFormat="1"/>
    <xf numFmtId="0" fontId="1" fillId="28" borderId="1" xfId="0" applyFont="1" applyFill="1" applyBorder="1" applyAlignment="1">
      <alignment horizontal="right" vertical="center"/>
    </xf>
    <xf numFmtId="3" fontId="1" fillId="28" borderId="15" xfId="0" applyNumberFormat="1" applyFont="1" applyFill="1" applyBorder="1" applyAlignment="1">
      <alignment horizontal="right" vertical="center"/>
    </xf>
    <xf numFmtId="0" fontId="1" fillId="28" borderId="15" xfId="0" applyFont="1" applyFill="1" applyBorder="1" applyAlignment="1">
      <alignment horizontal="right" vertical="center"/>
    </xf>
    <xf numFmtId="0" fontId="46" fillId="0" borderId="24" xfId="0" applyFont="1" applyBorder="1"/>
    <xf numFmtId="0" fontId="47" fillId="0" borderId="14" xfId="0" applyFont="1" applyBorder="1"/>
    <xf numFmtId="0" fontId="8" fillId="0" borderId="11" xfId="0" applyFont="1" applyBorder="1" applyAlignment="1">
      <alignment horizontal="left" indent="3"/>
    </xf>
    <xf numFmtId="3" fontId="8" fillId="0" borderId="1" xfId="0" applyNumberFormat="1" applyFont="1" applyBorder="1" applyAlignment="1">
      <alignment horizontal="right" vertical="center"/>
    </xf>
    <xf numFmtId="0" fontId="8" fillId="0" borderId="11" xfId="0" applyFont="1" applyBorder="1" applyAlignment="1">
      <alignment horizontal="left" wrapText="1" indent="3"/>
    </xf>
    <xf numFmtId="175" fontId="8" fillId="0" borderId="1" xfId="14" applyNumberFormat="1" applyBorder="1" applyAlignment="1">
      <alignment horizontal="right" vertical="center" wrapText="1"/>
    </xf>
    <xf numFmtId="0" fontId="91" fillId="0" borderId="0" xfId="0" applyFont="1"/>
    <xf numFmtId="0" fontId="95" fillId="0" borderId="23" xfId="0" applyFont="1" applyBorder="1"/>
    <xf numFmtId="0" fontId="96" fillId="0" borderId="23" xfId="0" applyFont="1" applyBorder="1"/>
    <xf numFmtId="0" fontId="96" fillId="0" borderId="0" xfId="0" applyFont="1"/>
    <xf numFmtId="0" fontId="97" fillId="0" borderId="0" xfId="0" applyFont="1"/>
    <xf numFmtId="0" fontId="98" fillId="0" borderId="0" xfId="0" applyFont="1" applyAlignment="1"/>
    <xf numFmtId="0" fontId="17" fillId="0" borderId="0" xfId="0" applyFont="1" applyAlignment="1">
      <alignment horizontal="left" vertical="top" wrapText="1"/>
    </xf>
    <xf numFmtId="0" fontId="63" fillId="28" borderId="0" xfId="1" applyFont="1" applyFill="1" applyAlignment="1">
      <alignment wrapText="1"/>
    </xf>
    <xf numFmtId="0" fontId="63" fillId="0" borderId="0" xfId="1" applyFont="1" applyAlignment="1">
      <alignment horizontal="left" vertical="top" wrapText="1"/>
    </xf>
    <xf numFmtId="0" fontId="81" fillId="28" borderId="0" xfId="0" applyFont="1" applyFill="1" applyAlignment="1">
      <alignment horizontal="left" vertical="center" wrapText="1"/>
    </xf>
    <xf numFmtId="0" fontId="35" fillId="0" borderId="0" xfId="0" applyFont="1" applyAlignment="1">
      <alignment horizontal="left" wrapText="1"/>
    </xf>
    <xf numFmtId="0" fontId="35" fillId="0" borderId="0" xfId="0" applyFont="1" applyAlignment="1">
      <alignment horizontal="left"/>
    </xf>
    <xf numFmtId="0" fontId="35" fillId="0" borderId="0" xfId="0" applyFont="1" applyAlignment="1">
      <alignment horizontal="left" vertical="center"/>
    </xf>
    <xf numFmtId="0" fontId="35" fillId="0" borderId="12" xfId="0" applyFont="1" applyBorder="1" applyAlignment="1">
      <alignment horizontal="left" vertical="center"/>
    </xf>
    <xf numFmtId="0" fontId="35" fillId="0" borderId="0" xfId="0" applyFont="1" applyAlignment="1">
      <alignment horizontal="left" vertical="center" wrapText="1"/>
    </xf>
    <xf numFmtId="0" fontId="35" fillId="28" borderId="0" xfId="0" applyFont="1" applyFill="1" applyAlignment="1">
      <alignment horizontal="left" vertical="center" wrapText="1"/>
    </xf>
    <xf numFmtId="0" fontId="43" fillId="0" borderId="12" xfId="0" applyFont="1" applyBorder="1" applyAlignment="1">
      <alignment horizontal="left" vertical="center" wrapText="1"/>
    </xf>
    <xf numFmtId="0" fontId="30" fillId="32" borderId="11" xfId="0" applyFont="1" applyFill="1" applyBorder="1" applyAlignment="1">
      <alignment horizontal="center" vertical="center" wrapText="1"/>
    </xf>
    <xf numFmtId="0" fontId="30" fillId="32" borderId="15"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54" fillId="0" borderId="0" xfId="0" applyFont="1" applyAlignment="1">
      <alignment horizontal="left" vertical="center" wrapText="1"/>
    </xf>
    <xf numFmtId="0" fontId="43" fillId="0" borderId="0" xfId="0" applyFont="1" applyAlignment="1">
      <alignment horizontal="left" vertical="center" wrapText="1"/>
    </xf>
    <xf numFmtId="0" fontId="8" fillId="33" borderId="6" xfId="0" applyFont="1" applyFill="1" applyBorder="1" applyAlignment="1">
      <alignment horizontal="center" vertical="center" wrapText="1"/>
    </xf>
    <xf numFmtId="0" fontId="8" fillId="33" borderId="5" xfId="0" applyFont="1" applyFill="1" applyBorder="1" applyAlignment="1">
      <alignment horizontal="center" vertical="center" wrapText="1"/>
    </xf>
    <xf numFmtId="0" fontId="8" fillId="33" borderId="7" xfId="0" applyFont="1" applyFill="1" applyBorder="1" applyAlignment="1">
      <alignment horizontal="center" vertical="center" wrapText="1"/>
    </xf>
    <xf numFmtId="0" fontId="43" fillId="33" borderId="13" xfId="0" applyFont="1" applyFill="1" applyBorder="1" applyAlignment="1">
      <alignment horizontal="left" vertical="center" wrapText="1"/>
    </xf>
    <xf numFmtId="0" fontId="43" fillId="33" borderId="0" xfId="0" applyFont="1" applyFill="1" applyAlignment="1">
      <alignment horizontal="left" vertical="center" wrapText="1"/>
    </xf>
    <xf numFmtId="0" fontId="77" fillId="33" borderId="0" xfId="0" applyFont="1" applyFill="1" applyAlignment="1">
      <alignment horizontal="left" vertical="center" wrapText="1"/>
    </xf>
    <xf numFmtId="0" fontId="30" fillId="32" borderId="6" xfId="0" applyFont="1" applyFill="1" applyBorder="1" applyAlignment="1">
      <alignment horizontal="center" vertical="center" wrapText="1"/>
    </xf>
    <xf numFmtId="0" fontId="30" fillId="32" borderId="7" xfId="0" applyFont="1" applyFill="1" applyBorder="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vertical="center"/>
    </xf>
    <xf numFmtId="0" fontId="0" fillId="0" borderId="11" xfId="0" applyBorder="1" applyAlignment="1">
      <alignment vertical="top"/>
    </xf>
    <xf numFmtId="0" fontId="0" fillId="0" borderId="15" xfId="0" applyBorder="1" applyAlignment="1">
      <alignment vertical="top"/>
    </xf>
    <xf numFmtId="0" fontId="5" fillId="0" borderId="11" xfId="0"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0" fontId="30" fillId="0" borderId="11" xfId="0" applyFont="1" applyBorder="1" applyAlignment="1">
      <alignment horizontal="left" vertical="center"/>
    </xf>
    <xf numFmtId="0" fontId="30" fillId="0" borderId="17" xfId="0" applyFont="1" applyBorder="1" applyAlignment="1">
      <alignment horizontal="left" vertical="center"/>
    </xf>
    <xf numFmtId="0" fontId="30" fillId="0" borderId="15" xfId="0" applyFont="1" applyBorder="1" applyAlignment="1">
      <alignment horizontal="left"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35" fillId="0" borderId="12" xfId="0" applyFont="1" applyBorder="1" applyAlignment="1">
      <alignment horizontal="left" vertical="center" wrapText="1"/>
    </xf>
    <xf numFmtId="0" fontId="35" fillId="0" borderId="0" xfId="0" applyFont="1" applyBorder="1" applyAlignment="1">
      <alignment horizontal="left" wrapText="1"/>
    </xf>
    <xf numFmtId="0" fontId="35" fillId="0" borderId="12" xfId="0" applyFont="1" applyBorder="1" applyAlignment="1">
      <alignment horizontal="left" wrapText="1"/>
    </xf>
    <xf numFmtId="0" fontId="57" fillId="0" borderId="1" xfId="0" applyFont="1" applyBorder="1" applyAlignment="1">
      <alignment horizontal="center" vertical="center"/>
    </xf>
    <xf numFmtId="0" fontId="57" fillId="0" borderId="6" xfId="0" applyFont="1" applyBorder="1" applyAlignment="1">
      <alignment horizontal="center" vertical="center"/>
    </xf>
    <xf numFmtId="0" fontId="57" fillId="0" borderId="5" xfId="0" applyFont="1" applyBorder="1" applyAlignment="1">
      <alignment horizontal="center" vertical="center"/>
    </xf>
    <xf numFmtId="0" fontId="57" fillId="0" borderId="7" xfId="0" applyFont="1" applyBorder="1" applyAlignment="1">
      <alignment horizontal="center" vertical="center"/>
    </xf>
    <xf numFmtId="0" fontId="35" fillId="0" borderId="0" xfId="0" applyFont="1" applyBorder="1" applyAlignment="1">
      <alignment horizontal="left" vertical="center" wrapText="1"/>
    </xf>
    <xf numFmtId="0" fontId="30" fillId="32" borderId="11" xfId="0" applyFont="1" applyFill="1" applyBorder="1" applyAlignment="1">
      <alignment horizontal="center" vertical="center"/>
    </xf>
    <xf numFmtId="0" fontId="30" fillId="32" borderId="15" xfId="0" applyFont="1" applyFill="1" applyBorder="1" applyAlignment="1">
      <alignment horizontal="center" vertical="center"/>
    </xf>
    <xf numFmtId="0" fontId="30" fillId="32" borderId="1" xfId="0" applyFont="1" applyFill="1" applyBorder="1" applyAlignment="1">
      <alignment vertical="center"/>
    </xf>
    <xf numFmtId="49" fontId="43" fillId="0" borderId="12" xfId="0" applyNumberFormat="1" applyFont="1" applyBorder="1" applyAlignment="1">
      <alignment horizontal="left" vertical="center" wrapText="1"/>
    </xf>
    <xf numFmtId="0" fontId="30" fillId="32" borderId="11" xfId="0" applyFont="1" applyFill="1" applyBorder="1" applyAlignment="1">
      <alignment horizontal="center"/>
    </xf>
    <xf numFmtId="0" fontId="30" fillId="32" borderId="17" xfId="0" applyFont="1" applyFill="1" applyBorder="1" applyAlignment="1">
      <alignment horizontal="center"/>
    </xf>
    <xf numFmtId="0" fontId="30" fillId="32" borderId="15" xfId="0" applyFont="1" applyFill="1" applyBorder="1" applyAlignment="1">
      <alignment horizontal="center"/>
    </xf>
    <xf numFmtId="0" fontId="8" fillId="32" borderId="1" xfId="0" applyFont="1" applyFill="1" applyBorder="1" applyAlignment="1">
      <alignment vertical="center"/>
    </xf>
    <xf numFmtId="0" fontId="30" fillId="32" borderId="17" xfId="0" applyFont="1" applyFill="1" applyBorder="1" applyAlignment="1">
      <alignment horizontal="center" vertical="center"/>
    </xf>
    <xf numFmtId="0" fontId="45" fillId="0" borderId="12" xfId="0" applyFont="1" applyBorder="1" applyAlignment="1">
      <alignment horizontal="left" wrapText="1"/>
    </xf>
    <xf numFmtId="0" fontId="43" fillId="0" borderId="12" xfId="0" applyFont="1" applyBorder="1" applyAlignment="1">
      <alignment horizontal="left" vertical="top" wrapText="1"/>
    </xf>
    <xf numFmtId="0" fontId="30" fillId="32" borderId="1" xfId="0" applyFont="1" applyFill="1" applyBorder="1" applyAlignment="1">
      <alignment horizontal="left"/>
    </xf>
    <xf numFmtId="0" fontId="45" fillId="0" borderId="12" xfId="0" applyFont="1" applyBorder="1" applyAlignment="1">
      <alignment horizontal="left" vertical="center" wrapText="1"/>
    </xf>
    <xf numFmtId="0" fontId="45" fillId="0" borderId="0" xfId="0" applyFont="1" applyAlignment="1">
      <alignment horizontal="left" vertical="center" wrapText="1"/>
    </xf>
    <xf numFmtId="0" fontId="45" fillId="0" borderId="0" xfId="0" applyFont="1" applyAlignment="1">
      <alignment horizontal="left" vertical="center"/>
    </xf>
    <xf numFmtId="0" fontId="9" fillId="0" borderId="0" xfId="0" applyFont="1" applyAlignment="1">
      <alignment horizontal="left"/>
    </xf>
    <xf numFmtId="0" fontId="43" fillId="0" borderId="0" xfId="0" applyFont="1" applyAlignment="1">
      <alignment horizontal="left" vertical="top" wrapText="1"/>
    </xf>
    <xf numFmtId="0" fontId="5" fillId="0" borderId="0" xfId="0" applyFont="1" applyAlignment="1">
      <alignment horizontal="left" wrapText="1"/>
    </xf>
    <xf numFmtId="0" fontId="5" fillId="30" borderId="1" xfId="0" applyFont="1" applyFill="1" applyBorder="1" applyAlignment="1">
      <alignment horizontal="center" vertical="center" wrapText="1"/>
    </xf>
    <xf numFmtId="49" fontId="45" fillId="3" borderId="0" xfId="0" applyNumberFormat="1" applyFont="1" applyFill="1" applyBorder="1" applyAlignment="1">
      <alignment horizontal="left" vertical="center" wrapText="1"/>
    </xf>
    <xf numFmtId="0" fontId="5" fillId="30" borderId="1" xfId="0" applyFont="1" applyFill="1" applyBorder="1" applyAlignment="1">
      <alignment horizontal="left" vertical="center" wrapText="1"/>
    </xf>
    <xf numFmtId="0" fontId="9" fillId="30" borderId="1" xfId="0" applyFont="1" applyFill="1" applyBorder="1" applyAlignment="1">
      <alignment horizontal="left" vertical="center" wrapText="1"/>
    </xf>
    <xf numFmtId="0" fontId="5" fillId="30" borderId="11" xfId="0" applyFont="1" applyFill="1" applyBorder="1" applyAlignment="1">
      <alignment horizontal="center" vertical="center" wrapText="1"/>
    </xf>
    <xf numFmtId="0" fontId="5" fillId="30" borderId="17" xfId="0" applyFont="1" applyFill="1" applyBorder="1" applyAlignment="1">
      <alignment horizontal="center" vertical="center" wrapText="1"/>
    </xf>
    <xf numFmtId="0" fontId="5" fillId="30" borderId="15" xfId="0" applyFont="1" applyFill="1" applyBorder="1" applyAlignment="1">
      <alignment horizontal="center" vertical="center" wrapText="1"/>
    </xf>
    <xf numFmtId="0" fontId="5" fillId="31" borderId="11" xfId="0" applyFont="1" applyFill="1" applyBorder="1" applyAlignment="1">
      <alignment horizontal="center" wrapText="1"/>
    </xf>
    <xf numFmtId="0" fontId="5" fillId="31" borderId="15" xfId="0" applyFont="1" applyFill="1" applyBorder="1" applyAlignment="1">
      <alignment horizontal="center" wrapText="1"/>
    </xf>
    <xf numFmtId="0" fontId="35" fillId="0" borderId="0" xfId="0" applyFont="1" applyFill="1" applyBorder="1" applyAlignment="1">
      <alignment horizontal="left" vertical="center" wrapText="1"/>
    </xf>
    <xf numFmtId="0" fontId="5" fillId="31" borderId="11" xfId="0" applyFont="1" applyFill="1" applyBorder="1" applyAlignment="1">
      <alignment horizontal="right"/>
    </xf>
    <xf numFmtId="0" fontId="5" fillId="31" borderId="15" xfId="0" applyFont="1" applyFill="1" applyBorder="1" applyAlignment="1">
      <alignment horizontal="right"/>
    </xf>
    <xf numFmtId="0" fontId="5" fillId="31" borderId="11" xfId="0" applyFont="1" applyFill="1" applyBorder="1" applyAlignment="1">
      <alignment horizontal="right" vertical="center"/>
    </xf>
    <xf numFmtId="0" fontId="5" fillId="31" borderId="15" xfId="0" applyFont="1" applyFill="1" applyBorder="1" applyAlignment="1">
      <alignment horizontal="righ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9" fillId="0" borderId="11" xfId="0" applyFont="1" applyBorder="1" applyAlignment="1">
      <alignment horizontal="right" vertical="center"/>
    </xf>
    <xf numFmtId="0" fontId="9" fillId="0" borderId="15" xfId="0" applyFont="1" applyBorder="1" applyAlignment="1">
      <alignment horizontal="right" vertical="center"/>
    </xf>
    <xf numFmtId="0" fontId="5" fillId="30" borderId="11" xfId="0" applyFont="1" applyFill="1" applyBorder="1" applyAlignment="1">
      <alignment horizontal="right" vertical="center" wrapText="1"/>
    </xf>
    <xf numFmtId="0" fontId="5" fillId="30" borderId="15" xfId="0" applyFont="1" applyFill="1" applyBorder="1" applyAlignment="1">
      <alignment horizontal="right" vertical="center" wrapText="1"/>
    </xf>
    <xf numFmtId="0" fontId="5" fillId="0" borderId="11" xfId="0" applyFont="1" applyBorder="1" applyAlignment="1">
      <alignment horizontal="center"/>
    </xf>
    <xf numFmtId="0" fontId="5" fillId="0" borderId="15" xfId="0" applyFont="1" applyBorder="1" applyAlignment="1">
      <alignment horizontal="center"/>
    </xf>
    <xf numFmtId="0" fontId="5" fillId="0" borderId="10" xfId="0" applyFont="1" applyBorder="1" applyAlignment="1">
      <alignment horizontal="left" wrapText="1"/>
    </xf>
    <xf numFmtId="49" fontId="45" fillId="0" borderId="12" xfId="0" applyNumberFormat="1" applyFont="1" applyBorder="1" applyAlignment="1">
      <alignment horizontal="left" vertical="center" wrapText="1"/>
    </xf>
    <xf numFmtId="0" fontId="5" fillId="0" borderId="0" xfId="0" applyFont="1" applyBorder="1" applyAlignment="1">
      <alignment horizontal="left"/>
    </xf>
    <xf numFmtId="0" fontId="1" fillId="30" borderId="6" xfId="0" applyFont="1" applyFill="1" applyBorder="1" applyAlignment="1">
      <alignment horizontal="center" vertical="center" wrapText="1"/>
    </xf>
    <xf numFmtId="0" fontId="1" fillId="30" borderId="7" xfId="0" applyFont="1" applyFill="1" applyBorder="1" applyAlignment="1">
      <alignment horizontal="center" vertical="center" wrapText="1"/>
    </xf>
    <xf numFmtId="0" fontId="30" fillId="0" borderId="10" xfId="0" applyFont="1" applyBorder="1" applyAlignment="1">
      <alignment horizontal="left" vertical="center" wrapText="1"/>
    </xf>
    <xf numFmtId="0" fontId="5" fillId="0" borderId="11" xfId="0" applyFont="1" applyBorder="1" applyAlignment="1">
      <alignment horizontal="right"/>
    </xf>
    <xf numFmtId="0" fontId="5" fillId="0" borderId="15" xfId="0" applyFont="1" applyBorder="1" applyAlignment="1">
      <alignment horizontal="right"/>
    </xf>
    <xf numFmtId="0" fontId="30" fillId="0" borderId="10" xfId="0" applyFont="1" applyBorder="1" applyAlignment="1">
      <alignment horizontal="left" vertical="center"/>
    </xf>
    <xf numFmtId="0" fontId="9" fillId="30" borderId="11" xfId="0" applyFont="1" applyFill="1" applyBorder="1" applyAlignment="1">
      <alignment horizontal="right" vertical="center" wrapText="1"/>
    </xf>
    <xf numFmtId="0" fontId="9" fillId="30" borderId="15" xfId="0" applyFont="1" applyFill="1" applyBorder="1" applyAlignment="1">
      <alignment horizontal="right" vertical="center" wrapText="1"/>
    </xf>
    <xf numFmtId="0" fontId="9" fillId="31" borderId="11" xfId="0" applyNumberFormat="1" applyFont="1" applyFill="1" applyBorder="1" applyAlignment="1">
      <alignment horizontal="right" vertical="center"/>
    </xf>
    <xf numFmtId="0" fontId="9" fillId="31" borderId="17" xfId="0" applyNumberFormat="1" applyFont="1" applyFill="1" applyBorder="1" applyAlignment="1">
      <alignment horizontal="right" vertical="center"/>
    </xf>
    <xf numFmtId="0" fontId="9" fillId="31" borderId="15" xfId="0" applyNumberFormat="1" applyFont="1" applyFill="1" applyBorder="1" applyAlignment="1">
      <alignment horizontal="right" vertical="center"/>
    </xf>
    <xf numFmtId="0" fontId="9" fillId="31" borderId="11" xfId="2" applyNumberFormat="1" applyFont="1" applyFill="1" applyBorder="1" applyAlignment="1">
      <alignment horizontal="right" vertical="center"/>
    </xf>
    <xf numFmtId="0" fontId="9" fillId="31" borderId="17" xfId="2" applyNumberFormat="1" applyFont="1" applyFill="1" applyBorder="1" applyAlignment="1">
      <alignment horizontal="right" vertical="center"/>
    </xf>
    <xf numFmtId="0" fontId="9" fillId="31" borderId="15" xfId="2" applyNumberFormat="1" applyFont="1" applyFill="1" applyBorder="1" applyAlignment="1">
      <alignment horizontal="right" vertical="center"/>
    </xf>
    <xf numFmtId="3" fontId="6" fillId="31" borderId="6" xfId="0" applyNumberFormat="1" applyFont="1" applyFill="1" applyBorder="1" applyAlignment="1">
      <alignment horizontal="center" vertical="center"/>
    </xf>
    <xf numFmtId="3" fontId="6" fillId="31" borderId="7" xfId="0" applyNumberFormat="1" applyFont="1" applyFill="1" applyBorder="1" applyAlignment="1">
      <alignment horizontal="center" vertical="center"/>
    </xf>
    <xf numFmtId="0" fontId="30" fillId="31" borderId="11" xfId="0" applyFont="1" applyFill="1" applyBorder="1" applyAlignment="1">
      <alignment horizontal="right"/>
    </xf>
    <xf numFmtId="0" fontId="30" fillId="31" borderId="15" xfId="0" applyFont="1" applyFill="1" applyBorder="1" applyAlignment="1">
      <alignment horizontal="right"/>
    </xf>
    <xf numFmtId="0" fontId="48" fillId="0" borderId="0" xfId="0" applyFont="1" applyAlignment="1">
      <alignment horizontal="left" vertical="center" wrapText="1"/>
    </xf>
    <xf numFmtId="0" fontId="35" fillId="0" borderId="16"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1" fillId="31" borderId="6" xfId="0" applyFont="1" applyFill="1" applyBorder="1" applyAlignment="1">
      <alignment horizontal="center" vertical="center" wrapText="1"/>
    </xf>
    <xf numFmtId="0" fontId="1" fillId="31" borderId="7" xfId="0" applyFont="1" applyFill="1" applyBorder="1" applyAlignment="1">
      <alignment horizontal="center" vertical="center" wrapText="1"/>
    </xf>
    <xf numFmtId="0" fontId="8" fillId="0" borderId="6" xfId="14" applyFont="1" applyBorder="1" applyAlignment="1">
      <alignment horizontal="center"/>
    </xf>
    <xf numFmtId="0" fontId="8" fillId="0" borderId="5" xfId="14" applyFont="1" applyBorder="1" applyAlignment="1">
      <alignment horizontal="center"/>
    </xf>
    <xf numFmtId="0" fontId="8" fillId="0" borderId="7" xfId="14" applyFont="1" applyBorder="1" applyAlignment="1">
      <alignment horizontal="center"/>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5" fillId="31"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0" fillId="31" borderId="17" xfId="0" applyFont="1" applyFill="1" applyBorder="1" applyAlignment="1">
      <alignment horizontal="center" vertical="center" wrapText="1"/>
    </xf>
    <xf numFmtId="0" fontId="30" fillId="31" borderId="15" xfId="0" applyFont="1" applyFill="1" applyBorder="1" applyAlignment="1">
      <alignment horizontal="center" vertical="center" wrapText="1"/>
    </xf>
    <xf numFmtId="0" fontId="8" fillId="31" borderId="11" xfId="14" applyFont="1" applyFill="1" applyBorder="1" applyAlignment="1">
      <alignment horizontal="center"/>
    </xf>
    <xf numFmtId="0" fontId="8" fillId="31" borderId="15" xfId="14" applyFont="1" applyFill="1" applyBorder="1" applyAlignment="1">
      <alignment horizontal="center"/>
    </xf>
    <xf numFmtId="0" fontId="5" fillId="0" borderId="10" xfId="0" applyFont="1" applyFill="1" applyBorder="1" applyAlignment="1">
      <alignment horizontal="left" vertical="center"/>
    </xf>
    <xf numFmtId="0" fontId="45" fillId="0" borderId="0" xfId="0" applyFont="1" applyAlignment="1">
      <alignment horizontal="left" wrapText="1"/>
    </xf>
    <xf numFmtId="0" fontId="45" fillId="0" borderId="0" xfId="0" applyFont="1" applyBorder="1" applyAlignment="1">
      <alignment horizontal="left" wrapText="1"/>
    </xf>
    <xf numFmtId="0" fontId="43" fillId="0" borderId="0" xfId="14" applyFont="1" applyBorder="1" applyAlignment="1">
      <alignment horizontal="left" wrapText="1"/>
    </xf>
    <xf numFmtId="0" fontId="8" fillId="31" borderId="1" xfId="14" applyFont="1" applyFill="1" applyBorder="1" applyAlignment="1">
      <alignment horizontal="center"/>
    </xf>
    <xf numFmtId="0" fontId="8" fillId="31" borderId="1" xfId="14" applyFont="1" applyFill="1" applyBorder="1" applyAlignment="1">
      <alignment horizontal="center" wrapText="1"/>
    </xf>
    <xf numFmtId="0" fontId="8" fillId="31" borderId="6" xfId="14" applyFont="1" applyFill="1" applyBorder="1" applyAlignment="1">
      <alignment horizontal="center" vertical="center" wrapText="1"/>
    </xf>
    <xf numFmtId="0" fontId="8" fillId="31" borderId="7" xfId="14" applyFont="1" applyFill="1" applyBorder="1" applyAlignment="1">
      <alignment horizontal="center" vertical="center" wrapText="1"/>
    </xf>
    <xf numFmtId="0" fontId="8" fillId="31" borderId="6" xfId="14" applyFont="1" applyFill="1" applyBorder="1" applyAlignment="1">
      <alignment horizontal="center" vertical="center"/>
    </xf>
    <xf numFmtId="0" fontId="8" fillId="31" borderId="7" xfId="14" applyFont="1" applyFill="1" applyBorder="1" applyAlignment="1">
      <alignment horizontal="center" vertical="center"/>
    </xf>
    <xf numFmtId="0" fontId="5" fillId="31" borderId="6" xfId="0" applyFont="1" applyFill="1" applyBorder="1" applyAlignment="1">
      <alignment horizontal="center" vertical="center" wrapText="1"/>
    </xf>
    <xf numFmtId="0" fontId="5" fillId="31" borderId="5" xfId="0" applyFont="1" applyFill="1" applyBorder="1" applyAlignment="1">
      <alignment horizontal="center" vertical="center" wrapText="1"/>
    </xf>
    <xf numFmtId="0" fontId="5" fillId="31" borderId="7" xfId="0" applyFont="1" applyFill="1" applyBorder="1" applyAlignment="1">
      <alignment horizontal="center" vertical="center" wrapText="1"/>
    </xf>
    <xf numFmtId="0" fontId="8" fillId="31" borderId="11" xfId="14" applyFont="1" applyFill="1" applyBorder="1" applyAlignment="1">
      <alignment horizontal="center" wrapText="1"/>
    </xf>
    <xf numFmtId="0" fontId="8" fillId="31" borderId="15" xfId="14" applyFont="1" applyFill="1" applyBorder="1" applyAlignment="1">
      <alignment horizontal="center" wrapText="1"/>
    </xf>
    <xf numFmtId="6" fontId="6" fillId="0" borderId="16" xfId="0" applyNumberFormat="1" applyFont="1" applyBorder="1" applyAlignment="1">
      <alignment horizontal="right" vertical="center" wrapText="1"/>
    </xf>
    <xf numFmtId="6" fontId="6" fillId="0" borderId="12" xfId="0" applyNumberFormat="1" applyFont="1" applyBorder="1" applyAlignment="1">
      <alignment horizontal="right" vertical="center" wrapText="1"/>
    </xf>
    <xf numFmtId="6" fontId="6" fillId="0" borderId="18" xfId="0" applyNumberFormat="1" applyFont="1" applyBorder="1" applyAlignment="1">
      <alignment horizontal="right" vertical="center" wrapText="1"/>
    </xf>
    <xf numFmtId="6" fontId="6" fillId="0" borderId="13" xfId="0" applyNumberFormat="1" applyFont="1" applyBorder="1" applyAlignment="1">
      <alignment horizontal="right" vertical="center" wrapText="1"/>
    </xf>
    <xf numFmtId="6" fontId="6" fillId="0" borderId="0" xfId="0" applyNumberFormat="1" applyFont="1" applyBorder="1" applyAlignment="1">
      <alignment horizontal="right" vertical="center" wrapText="1"/>
    </xf>
    <xf numFmtId="6" fontId="6" fillId="0" borderId="21" xfId="0" applyNumberFormat="1" applyFont="1" applyBorder="1" applyAlignment="1">
      <alignment horizontal="right" vertical="center" wrapText="1"/>
    </xf>
    <xf numFmtId="6" fontId="6" fillId="0" borderId="19" xfId="0" applyNumberFormat="1" applyFont="1" applyBorder="1" applyAlignment="1">
      <alignment horizontal="right" vertical="center" wrapText="1"/>
    </xf>
    <xf numFmtId="6" fontId="6" fillId="0" borderId="10" xfId="0" applyNumberFormat="1" applyFont="1" applyBorder="1" applyAlignment="1">
      <alignment horizontal="right" vertical="center" wrapText="1"/>
    </xf>
    <xf numFmtId="6" fontId="6" fillId="0" borderId="20" xfId="0" applyNumberFormat="1" applyFont="1" applyBorder="1" applyAlignment="1">
      <alignment horizontal="right" vertical="center" wrapText="1"/>
    </xf>
    <xf numFmtId="0" fontId="1" fillId="0" borderId="1" xfId="0" applyFont="1" applyBorder="1" applyAlignment="1">
      <alignment horizontal="center" vertical="center"/>
    </xf>
    <xf numFmtId="0" fontId="5" fillId="35" borderId="1" xfId="0" applyFont="1" applyFill="1" applyBorder="1" applyAlignment="1">
      <alignment horizontal="center"/>
    </xf>
    <xf numFmtId="0" fontId="1" fillId="0" borderId="1" xfId="0" applyFont="1" applyBorder="1" applyAlignment="1">
      <alignment horizontal="left" vertical="center" wrapText="1" indent="2"/>
    </xf>
    <xf numFmtId="0" fontId="5" fillId="0" borderId="1" xfId="0" applyFont="1" applyBorder="1" applyAlignment="1">
      <alignment horizontal="right"/>
    </xf>
    <xf numFmtId="0" fontId="1" fillId="0" borderId="1" xfId="0" applyFont="1" applyBorder="1" applyAlignment="1">
      <alignment horizontal="left" vertical="center" indent="2"/>
    </xf>
    <xf numFmtId="43" fontId="1" fillId="0" borderId="16" xfId="0" applyNumberFormat="1" applyFont="1" applyBorder="1" applyAlignment="1">
      <alignment horizontal="left" vertical="top" wrapText="1"/>
    </xf>
    <xf numFmtId="43" fontId="1" fillId="0" borderId="12" xfId="0" applyNumberFormat="1" applyFont="1" applyBorder="1" applyAlignment="1">
      <alignment horizontal="left" vertical="top" wrapText="1"/>
    </xf>
    <xf numFmtId="43" fontId="1" fillId="0" borderId="18" xfId="0" applyNumberFormat="1" applyFont="1" applyBorder="1" applyAlignment="1">
      <alignment horizontal="left" vertical="top" wrapText="1"/>
    </xf>
    <xf numFmtId="43" fontId="1" fillId="0" borderId="13" xfId="0" applyNumberFormat="1" applyFont="1" applyBorder="1" applyAlignment="1">
      <alignment horizontal="left" vertical="top" wrapText="1"/>
    </xf>
    <xf numFmtId="43" fontId="1" fillId="0" borderId="0" xfId="0" applyNumberFormat="1" applyFont="1" applyBorder="1" applyAlignment="1">
      <alignment horizontal="left" vertical="top" wrapText="1"/>
    </xf>
    <xf numFmtId="43" fontId="1" fillId="0" borderId="21" xfId="0" applyNumberFormat="1" applyFont="1" applyBorder="1" applyAlignment="1">
      <alignment horizontal="left" vertical="top" wrapText="1"/>
    </xf>
    <xf numFmtId="43" fontId="1" fillId="0" borderId="19" xfId="0" applyNumberFormat="1" applyFont="1" applyBorder="1" applyAlignment="1">
      <alignment horizontal="left" vertical="top" wrapText="1"/>
    </xf>
    <xf numFmtId="43" fontId="1" fillId="0" borderId="10" xfId="0" applyNumberFormat="1" applyFont="1" applyBorder="1" applyAlignment="1">
      <alignment horizontal="left" vertical="top" wrapText="1"/>
    </xf>
    <xf numFmtId="43" fontId="1" fillId="0" borderId="20" xfId="0" applyNumberFormat="1" applyFont="1" applyBorder="1" applyAlignment="1">
      <alignment horizontal="left" vertical="top" wrapText="1"/>
    </xf>
    <xf numFmtId="0" fontId="5" fillId="35" borderId="11" xfId="0" applyFont="1" applyFill="1" applyBorder="1" applyAlignment="1">
      <alignment horizontal="center"/>
    </xf>
    <xf numFmtId="0" fontId="5" fillId="35" borderId="17" xfId="0" applyFont="1" applyFill="1" applyBorder="1" applyAlignment="1">
      <alignment horizontal="center"/>
    </xf>
    <xf numFmtId="0" fontId="5" fillId="35" borderId="15" xfId="0" applyFont="1" applyFill="1" applyBorder="1" applyAlignment="1">
      <alignment horizontal="center"/>
    </xf>
    <xf numFmtId="0" fontId="5" fillId="35" borderId="1" xfId="0" applyFont="1" applyFill="1" applyBorder="1" applyAlignment="1">
      <alignment horizontal="center" vertical="center" wrapText="1"/>
    </xf>
    <xf numFmtId="0" fontId="5" fillId="35" borderId="1" xfId="0" applyFont="1" applyFill="1" applyBorder="1" applyAlignment="1">
      <alignment horizontal="center" vertical="center"/>
    </xf>
    <xf numFmtId="0" fontId="1" fillId="0" borderId="1" xfId="0" applyFont="1" applyBorder="1" applyAlignment="1">
      <alignment horizontal="left" wrapText="1"/>
    </xf>
    <xf numFmtId="0" fontId="5" fillId="0" borderId="10" xfId="0" applyFont="1" applyBorder="1" applyAlignment="1">
      <alignment horizontal="left"/>
    </xf>
    <xf numFmtId="0" fontId="35" fillId="0" borderId="0" xfId="0" applyFont="1" applyBorder="1" applyAlignment="1">
      <alignment horizontal="left" vertical="top" wrapText="1"/>
    </xf>
    <xf numFmtId="0" fontId="1" fillId="35" borderId="1" xfId="0" applyFont="1" applyFill="1" applyBorder="1" applyAlignment="1">
      <alignment horizontal="center"/>
    </xf>
    <xf numFmtId="0" fontId="5" fillId="0" borderId="1" xfId="0" applyFont="1" applyBorder="1" applyAlignment="1">
      <alignment horizontal="left"/>
    </xf>
    <xf numFmtId="0" fontId="5" fillId="0" borderId="11" xfId="0" applyFont="1" applyBorder="1" applyAlignment="1">
      <alignment horizontal="left" wrapText="1"/>
    </xf>
    <xf numFmtId="0" fontId="5" fillId="0" borderId="17" xfId="0" applyFont="1" applyBorder="1" applyAlignment="1">
      <alignment horizontal="left" wrapText="1"/>
    </xf>
    <xf numFmtId="0" fontId="5" fillId="0" borderId="15" xfId="0" applyFont="1" applyBorder="1" applyAlignment="1">
      <alignment horizontal="left" wrapText="1"/>
    </xf>
    <xf numFmtId="0" fontId="5" fillId="0" borderId="0" xfId="0" applyFont="1" applyAlignment="1">
      <alignment horizontal="left"/>
    </xf>
    <xf numFmtId="0" fontId="1" fillId="0" borderId="1" xfId="0" applyFont="1" applyBorder="1" applyAlignment="1">
      <alignment horizontal="left"/>
    </xf>
    <xf numFmtId="0" fontId="1" fillId="0" borderId="11" xfId="0" applyFont="1" applyBorder="1" applyAlignment="1">
      <alignment horizontal="left" vertical="center" wrapText="1" indent="2"/>
    </xf>
    <xf numFmtId="0" fontId="1" fillId="0" borderId="15" xfId="0" applyFont="1" applyBorder="1" applyAlignment="1">
      <alignment horizontal="left" vertical="center" wrapText="1" indent="2"/>
    </xf>
  </cellXfs>
  <cellStyles count="229">
    <cellStyle name="Body text" xfId="3" xr:uid="{00000000-0005-0000-0000-000000000000}"/>
    <cellStyle name="Body text 2" xfId="4" xr:uid="{00000000-0005-0000-0000-000001000000}"/>
    <cellStyle name="Chart title" xfId="5" xr:uid="{00000000-0005-0000-0000-000002000000}"/>
    <cellStyle name="Comma" xfId="2" builtinId="3"/>
    <cellStyle name="Comma 2" xfId="6" xr:uid="{00000000-0005-0000-0000-000004000000}"/>
    <cellStyle name="Comma 2 2" xfId="7" xr:uid="{00000000-0005-0000-0000-000005000000}"/>
    <cellStyle name="Comma 2 3" xfId="226" xr:uid="{00000000-0005-0000-0000-000006000000}"/>
    <cellStyle name="Comma 3" xfId="8" xr:uid="{00000000-0005-0000-0000-000007000000}"/>
    <cellStyle name="Comma 3 2" xfId="9" xr:uid="{00000000-0005-0000-0000-000008000000}"/>
    <cellStyle name="Currency" xfId="228" builtinId="4"/>
    <cellStyle name="Footnote" xfId="10" xr:uid="{00000000-0005-0000-0000-000009000000}"/>
    <cellStyle name="Header" xfId="11" xr:uid="{00000000-0005-0000-0000-00000A000000}"/>
    <cellStyle name="Hyperlink" xfId="1" builtinId="8"/>
    <cellStyle name="Main table head" xfId="12" xr:uid="{00000000-0005-0000-0000-00000C000000}"/>
    <cellStyle name="MMDate" xfId="13" xr:uid="{00000000-0005-0000-0000-00000D000000}"/>
    <cellStyle name="Normal" xfId="0" builtinId="0"/>
    <cellStyle name="Normal 2" xfId="14" xr:uid="{00000000-0005-0000-0000-00000F000000}"/>
    <cellStyle name="Normal 2 2" xfId="15" xr:uid="{00000000-0005-0000-0000-000010000000}"/>
    <cellStyle name="Normal 2 2 2" xfId="16" xr:uid="{00000000-0005-0000-0000-000011000000}"/>
    <cellStyle name="Normal 22" xfId="17" xr:uid="{00000000-0005-0000-0000-000012000000}"/>
    <cellStyle name="Normal 22 2" xfId="18" xr:uid="{00000000-0005-0000-0000-000013000000}"/>
    <cellStyle name="Normal 29" xfId="19" xr:uid="{00000000-0005-0000-0000-000014000000}"/>
    <cellStyle name="Normal 29 2" xfId="20" xr:uid="{00000000-0005-0000-0000-000015000000}"/>
    <cellStyle name="Normal 3" xfId="21" xr:uid="{00000000-0005-0000-0000-000016000000}"/>
    <cellStyle name="Normal 3 2" xfId="22" xr:uid="{00000000-0005-0000-0000-000017000000}"/>
    <cellStyle name="Normal 4" xfId="23" xr:uid="{00000000-0005-0000-0000-000018000000}"/>
    <cellStyle name="Normal 4 2" xfId="24" xr:uid="{00000000-0005-0000-0000-000019000000}"/>
    <cellStyle name="Normal 5" xfId="25" xr:uid="{00000000-0005-0000-0000-00001A000000}"/>
    <cellStyle name="Normal 6" xfId="26" xr:uid="{00000000-0005-0000-0000-00001B000000}"/>
    <cellStyle name="Normal 6 2" xfId="27" xr:uid="{00000000-0005-0000-0000-00001C000000}"/>
    <cellStyle name="Normal 7" xfId="28" xr:uid="{00000000-0005-0000-0000-00001D000000}"/>
    <cellStyle name="Normal 7 2" xfId="29" xr:uid="{00000000-0005-0000-0000-00001E000000}"/>
    <cellStyle name="Normal 8" xfId="30" xr:uid="{00000000-0005-0000-0000-00001F000000}"/>
    <cellStyle name="Percent" xfId="227" builtinId="5"/>
    <cellStyle name="Percent 2" xfId="31" xr:uid="{00000000-0005-0000-0000-000020000000}"/>
    <cellStyle name="Percent 2 2" xfId="32" xr:uid="{00000000-0005-0000-0000-000021000000}"/>
    <cellStyle name="subhead" xfId="33" xr:uid="{00000000-0005-0000-0000-000022000000}"/>
    <cellStyle name="Table subhead" xfId="34" xr:uid="{00000000-0005-0000-0000-000023000000}"/>
    <cellStyle name="wizActionApproved" xfId="35" xr:uid="{00000000-0005-0000-0000-000024000000}"/>
    <cellStyle name="wizActionApproved 2" xfId="36" xr:uid="{00000000-0005-0000-0000-000025000000}"/>
    <cellStyle name="wizActionPromoted" xfId="37" xr:uid="{00000000-0005-0000-0000-000026000000}"/>
    <cellStyle name="wizActionPromoted 2" xfId="38" xr:uid="{00000000-0005-0000-0000-000027000000}"/>
    <cellStyle name="wizActionPublished" xfId="39" xr:uid="{00000000-0005-0000-0000-000028000000}"/>
    <cellStyle name="wizActionPublished 2" xfId="40" xr:uid="{00000000-0005-0000-0000-000029000000}"/>
    <cellStyle name="wizActionRejected" xfId="41" xr:uid="{00000000-0005-0000-0000-00002A000000}"/>
    <cellStyle name="wizActionSigned-Off" xfId="42" xr:uid="{00000000-0005-0000-0000-00002B000000}"/>
    <cellStyle name="wizActionSigned-Off 2" xfId="43" xr:uid="{00000000-0005-0000-0000-00002C000000}"/>
    <cellStyle name="wizActionSubmitted" xfId="44" xr:uid="{00000000-0005-0000-0000-00002D000000}"/>
    <cellStyle name="wizActionSubmitted 2" xfId="45" xr:uid="{00000000-0005-0000-0000-00002E000000}"/>
    <cellStyle name="wizBORDER" xfId="46" xr:uid="{00000000-0005-0000-0000-00002F000000}"/>
    <cellStyle name="wizCOMMENT" xfId="47" xr:uid="{00000000-0005-0000-0000-000030000000}"/>
    <cellStyle name="wizCOMMENT 2" xfId="48" xr:uid="{00000000-0005-0000-0000-000031000000}"/>
    <cellStyle name="wizCROSSREF" xfId="49" xr:uid="{00000000-0005-0000-0000-000032000000}"/>
    <cellStyle name="wizCROSSREF 2" xfId="50" xr:uid="{00000000-0005-0000-0000-000033000000}"/>
    <cellStyle name="wizCURRENCY" xfId="51" xr:uid="{00000000-0005-0000-0000-000034000000}"/>
    <cellStyle name="wizCURRENCY 2" xfId="52" xr:uid="{00000000-0005-0000-0000-000035000000}"/>
    <cellStyle name="wizCUSTOM" xfId="53" xr:uid="{00000000-0005-0000-0000-000036000000}"/>
    <cellStyle name="wizCUSTOM 2" xfId="54" xr:uid="{00000000-0005-0000-0000-000037000000}"/>
    <cellStyle name="wizDATA" xfId="55" xr:uid="{00000000-0005-0000-0000-000038000000}"/>
    <cellStyle name="wizDATA 2" xfId="56" xr:uid="{00000000-0005-0000-0000-000039000000}"/>
    <cellStyle name="wizDATE" xfId="57" xr:uid="{00000000-0005-0000-0000-00003A000000}"/>
    <cellStyle name="wizDATEANDTIME" xfId="58" xr:uid="{00000000-0005-0000-0000-00003B000000}"/>
    <cellStyle name="wizDATEANDTIME 2" xfId="59" xr:uid="{00000000-0005-0000-0000-00003C000000}"/>
    <cellStyle name="wizDESCRIPTION" xfId="60" xr:uid="{00000000-0005-0000-0000-00003D000000}"/>
    <cellStyle name="wizDESCRIPTION 2" xfId="61" xr:uid="{00000000-0005-0000-0000-00003E000000}"/>
    <cellStyle name="wizDRILLSYMBOL" xfId="62" xr:uid="{00000000-0005-0000-0000-00003F000000}"/>
    <cellStyle name="wizGROUP" xfId="63" xr:uid="{00000000-0005-0000-0000-000040000000}"/>
    <cellStyle name="wizGROUP 2" xfId="64" xr:uid="{00000000-0005-0000-0000-000041000000}"/>
    <cellStyle name="wizHIDDEN" xfId="65" xr:uid="{00000000-0005-0000-0000-000042000000}"/>
    <cellStyle name="wizHIDDEN 2" xfId="66" xr:uid="{00000000-0005-0000-0000-000043000000}"/>
    <cellStyle name="WIZHOTCELL" xfId="67" xr:uid="{00000000-0005-0000-0000-000044000000}"/>
    <cellStyle name="WIZHOTCELL 2" xfId="68" xr:uid="{00000000-0005-0000-0000-000045000000}"/>
    <cellStyle name="wizIGNORE" xfId="69" xr:uid="{00000000-0005-0000-0000-000046000000}"/>
    <cellStyle name="wizIGNORE 2" xfId="70" xr:uid="{00000000-0005-0000-0000-000047000000}"/>
    <cellStyle name="wizINTERCODATA" xfId="71" xr:uid="{00000000-0005-0000-0000-000048000000}"/>
    <cellStyle name="wizINTERCODATA 2" xfId="72" xr:uid="{00000000-0005-0000-0000-000049000000}"/>
    <cellStyle name="wizLevel0" xfId="73" xr:uid="{00000000-0005-0000-0000-00004A000000}"/>
    <cellStyle name="wizLevel0 2" xfId="74" xr:uid="{00000000-0005-0000-0000-00004B000000}"/>
    <cellStyle name="wizLevel1" xfId="75" xr:uid="{00000000-0005-0000-0000-00004C000000}"/>
    <cellStyle name="wizLevel1 2" xfId="76" xr:uid="{00000000-0005-0000-0000-00004D000000}"/>
    <cellStyle name="wizLevel10" xfId="77" xr:uid="{00000000-0005-0000-0000-00004E000000}"/>
    <cellStyle name="wizLevel10 2" xfId="78" xr:uid="{00000000-0005-0000-0000-00004F000000}"/>
    <cellStyle name="wizLevel11" xfId="79" xr:uid="{00000000-0005-0000-0000-000050000000}"/>
    <cellStyle name="wizLevel11 2" xfId="80" xr:uid="{00000000-0005-0000-0000-000051000000}"/>
    <cellStyle name="wizLevel12" xfId="81" xr:uid="{00000000-0005-0000-0000-000052000000}"/>
    <cellStyle name="wizLevel12 2" xfId="82" xr:uid="{00000000-0005-0000-0000-000053000000}"/>
    <cellStyle name="wizLevel13" xfId="83" xr:uid="{00000000-0005-0000-0000-000054000000}"/>
    <cellStyle name="wizLevel13 2" xfId="84" xr:uid="{00000000-0005-0000-0000-000055000000}"/>
    <cellStyle name="wizLevel14" xfId="85" xr:uid="{00000000-0005-0000-0000-000056000000}"/>
    <cellStyle name="wizLevel14 2" xfId="86" xr:uid="{00000000-0005-0000-0000-000057000000}"/>
    <cellStyle name="wizLevel15" xfId="87" xr:uid="{00000000-0005-0000-0000-000058000000}"/>
    <cellStyle name="wizLevel15 2" xfId="88" xr:uid="{00000000-0005-0000-0000-000059000000}"/>
    <cellStyle name="wizLevel2" xfId="89" xr:uid="{00000000-0005-0000-0000-00005A000000}"/>
    <cellStyle name="wizLevel2 2" xfId="90" xr:uid="{00000000-0005-0000-0000-00005B000000}"/>
    <cellStyle name="wizLevel3" xfId="91" xr:uid="{00000000-0005-0000-0000-00005C000000}"/>
    <cellStyle name="wizLevel3 2" xfId="92" xr:uid="{00000000-0005-0000-0000-00005D000000}"/>
    <cellStyle name="wizLevel4" xfId="93" xr:uid="{00000000-0005-0000-0000-00005E000000}"/>
    <cellStyle name="wizLevel4 2" xfId="94" xr:uid="{00000000-0005-0000-0000-00005F000000}"/>
    <cellStyle name="wizLevel5" xfId="95" xr:uid="{00000000-0005-0000-0000-000060000000}"/>
    <cellStyle name="wizLevel5 2" xfId="96" xr:uid="{00000000-0005-0000-0000-000061000000}"/>
    <cellStyle name="wizLevel6" xfId="97" xr:uid="{00000000-0005-0000-0000-000062000000}"/>
    <cellStyle name="wizLevel6 2" xfId="98" xr:uid="{00000000-0005-0000-0000-000063000000}"/>
    <cellStyle name="wizLevel7" xfId="99" xr:uid="{00000000-0005-0000-0000-000064000000}"/>
    <cellStyle name="wizLevel7 2" xfId="100" xr:uid="{00000000-0005-0000-0000-000065000000}"/>
    <cellStyle name="wizLevel8" xfId="101" xr:uid="{00000000-0005-0000-0000-000066000000}"/>
    <cellStyle name="wizLevel8 2" xfId="102" xr:uid="{00000000-0005-0000-0000-000067000000}"/>
    <cellStyle name="wizLevel9" xfId="103" xr:uid="{00000000-0005-0000-0000-000068000000}"/>
    <cellStyle name="wizLevel9 2" xfId="104" xr:uid="{00000000-0005-0000-0000-000069000000}"/>
    <cellStyle name="wizLevelColour0" xfId="105" xr:uid="{00000000-0005-0000-0000-00006A000000}"/>
    <cellStyle name="wizLevelColour1" xfId="106" xr:uid="{00000000-0005-0000-0000-00006B000000}"/>
    <cellStyle name="wizLevelColour10" xfId="107" xr:uid="{00000000-0005-0000-0000-00006C000000}"/>
    <cellStyle name="wizLevelColour11" xfId="108" xr:uid="{00000000-0005-0000-0000-00006D000000}"/>
    <cellStyle name="wizLevelColour12" xfId="109" xr:uid="{00000000-0005-0000-0000-00006E000000}"/>
    <cellStyle name="wizLevelColour12 2" xfId="110" xr:uid="{00000000-0005-0000-0000-00006F000000}"/>
    <cellStyle name="wizLevelColour13" xfId="111" xr:uid="{00000000-0005-0000-0000-000070000000}"/>
    <cellStyle name="wizLevelColour13 2" xfId="112" xr:uid="{00000000-0005-0000-0000-000071000000}"/>
    <cellStyle name="wizLevelColour14" xfId="113" xr:uid="{00000000-0005-0000-0000-000072000000}"/>
    <cellStyle name="wizLevelColour14 2" xfId="114" xr:uid="{00000000-0005-0000-0000-000073000000}"/>
    <cellStyle name="wizLevelColour15" xfId="115" xr:uid="{00000000-0005-0000-0000-000074000000}"/>
    <cellStyle name="wizLevelColour15 2" xfId="116" xr:uid="{00000000-0005-0000-0000-000075000000}"/>
    <cellStyle name="wizLevelColour2" xfId="117" xr:uid="{00000000-0005-0000-0000-000076000000}"/>
    <cellStyle name="wizLevelColour3" xfId="118" xr:uid="{00000000-0005-0000-0000-000077000000}"/>
    <cellStyle name="wizLevelColour4" xfId="119" xr:uid="{00000000-0005-0000-0000-000078000000}"/>
    <cellStyle name="wizLevelColour4 2" xfId="120" xr:uid="{00000000-0005-0000-0000-000079000000}"/>
    <cellStyle name="wizLevelColour5" xfId="121" xr:uid="{00000000-0005-0000-0000-00007A000000}"/>
    <cellStyle name="wizLevelColour5 2" xfId="122" xr:uid="{00000000-0005-0000-0000-00007B000000}"/>
    <cellStyle name="wizLevelColour6" xfId="123" xr:uid="{00000000-0005-0000-0000-00007C000000}"/>
    <cellStyle name="wizLevelColour6 2" xfId="124" xr:uid="{00000000-0005-0000-0000-00007D000000}"/>
    <cellStyle name="wizLevelColour7" xfId="125" xr:uid="{00000000-0005-0000-0000-00007E000000}"/>
    <cellStyle name="wizLevelColour7 2" xfId="126" xr:uid="{00000000-0005-0000-0000-00007F000000}"/>
    <cellStyle name="wizLevelColour8" xfId="127" xr:uid="{00000000-0005-0000-0000-000080000000}"/>
    <cellStyle name="wizLevelColour9" xfId="128" xr:uid="{00000000-0005-0000-0000-000081000000}"/>
    <cellStyle name="wizNORMAL" xfId="129" xr:uid="{00000000-0005-0000-0000-000082000000}"/>
    <cellStyle name="wizNORMAL 2" xfId="130" xr:uid="{00000000-0005-0000-0000-000083000000}"/>
    <cellStyle name="wizNUMBER" xfId="131" xr:uid="{00000000-0005-0000-0000-000084000000}"/>
    <cellStyle name="wizReview0" xfId="132" xr:uid="{00000000-0005-0000-0000-000085000000}"/>
    <cellStyle name="wizReview0 2" xfId="133" xr:uid="{00000000-0005-0000-0000-000086000000}"/>
    <cellStyle name="wizReview1" xfId="134" xr:uid="{00000000-0005-0000-0000-000087000000}"/>
    <cellStyle name="wizReview-1" xfId="135" xr:uid="{00000000-0005-0000-0000-000088000000}"/>
    <cellStyle name="wizReview-1 2" xfId="136" xr:uid="{00000000-0005-0000-0000-000089000000}"/>
    <cellStyle name="wizReview10" xfId="137" xr:uid="{00000000-0005-0000-0000-00008A000000}"/>
    <cellStyle name="wizReview10 2" xfId="138" xr:uid="{00000000-0005-0000-0000-00008B000000}"/>
    <cellStyle name="wizReview11" xfId="139" xr:uid="{00000000-0005-0000-0000-00008C000000}"/>
    <cellStyle name="wizReview11 2" xfId="140" xr:uid="{00000000-0005-0000-0000-00008D000000}"/>
    <cellStyle name="wizReview12" xfId="141" xr:uid="{00000000-0005-0000-0000-00008E000000}"/>
    <cellStyle name="wizReview12 2" xfId="142" xr:uid="{00000000-0005-0000-0000-00008F000000}"/>
    <cellStyle name="wizReview13" xfId="143" xr:uid="{00000000-0005-0000-0000-000090000000}"/>
    <cellStyle name="wizReview13 2" xfId="144" xr:uid="{00000000-0005-0000-0000-000091000000}"/>
    <cellStyle name="wizReview14" xfId="145" xr:uid="{00000000-0005-0000-0000-000092000000}"/>
    <cellStyle name="wizReview14 2" xfId="146" xr:uid="{00000000-0005-0000-0000-000093000000}"/>
    <cellStyle name="wizReview15" xfId="147" xr:uid="{00000000-0005-0000-0000-000094000000}"/>
    <cellStyle name="wizReview15 2" xfId="148" xr:uid="{00000000-0005-0000-0000-000095000000}"/>
    <cellStyle name="wizReview2" xfId="149" xr:uid="{00000000-0005-0000-0000-000096000000}"/>
    <cellStyle name="wizReview-2" xfId="150" xr:uid="{00000000-0005-0000-0000-000097000000}"/>
    <cellStyle name="wizReview2 10" xfId="151" xr:uid="{00000000-0005-0000-0000-000098000000}"/>
    <cellStyle name="wizReview-2 10" xfId="152" xr:uid="{00000000-0005-0000-0000-000099000000}"/>
    <cellStyle name="wizReview2 11" xfId="153" xr:uid="{00000000-0005-0000-0000-00009A000000}"/>
    <cellStyle name="wizReview-2 11" xfId="154" xr:uid="{00000000-0005-0000-0000-00009B000000}"/>
    <cellStyle name="wizReview2 12" xfId="155" xr:uid="{00000000-0005-0000-0000-00009C000000}"/>
    <cellStyle name="wizReview-2 12" xfId="156" xr:uid="{00000000-0005-0000-0000-00009D000000}"/>
    <cellStyle name="wizReview2 13" xfId="157" xr:uid="{00000000-0005-0000-0000-00009E000000}"/>
    <cellStyle name="wizReview-2 13" xfId="158" xr:uid="{00000000-0005-0000-0000-00009F000000}"/>
    <cellStyle name="wizReview2 14" xfId="159" xr:uid="{00000000-0005-0000-0000-0000A0000000}"/>
    <cellStyle name="wizReview-2 14" xfId="160" xr:uid="{00000000-0005-0000-0000-0000A1000000}"/>
    <cellStyle name="wizReview2 15" xfId="161" xr:uid="{00000000-0005-0000-0000-0000A2000000}"/>
    <cellStyle name="wizReview-2 15" xfId="162" xr:uid="{00000000-0005-0000-0000-0000A3000000}"/>
    <cellStyle name="wizReview2 2" xfId="163" xr:uid="{00000000-0005-0000-0000-0000A4000000}"/>
    <cellStyle name="wizReview-2 2" xfId="164" xr:uid="{00000000-0005-0000-0000-0000A5000000}"/>
    <cellStyle name="wizReview2 3" xfId="165" xr:uid="{00000000-0005-0000-0000-0000A6000000}"/>
    <cellStyle name="wizReview-2 3" xfId="166" xr:uid="{00000000-0005-0000-0000-0000A7000000}"/>
    <cellStyle name="wizReview2 4" xfId="167" xr:uid="{00000000-0005-0000-0000-0000A8000000}"/>
    <cellStyle name="wizReview-2 4" xfId="168" xr:uid="{00000000-0005-0000-0000-0000A9000000}"/>
    <cellStyle name="wizReview2 5" xfId="169" xr:uid="{00000000-0005-0000-0000-0000AA000000}"/>
    <cellStyle name="wizReview-2 5" xfId="170" xr:uid="{00000000-0005-0000-0000-0000AB000000}"/>
    <cellStyle name="wizReview2 6" xfId="171" xr:uid="{00000000-0005-0000-0000-0000AC000000}"/>
    <cellStyle name="wizReview-2 6" xfId="172" xr:uid="{00000000-0005-0000-0000-0000AD000000}"/>
    <cellStyle name="wizReview2 7" xfId="173" xr:uid="{00000000-0005-0000-0000-0000AE000000}"/>
    <cellStyle name="wizReview-2 7" xfId="174" xr:uid="{00000000-0005-0000-0000-0000AF000000}"/>
    <cellStyle name="wizReview2 8" xfId="175" xr:uid="{00000000-0005-0000-0000-0000B0000000}"/>
    <cellStyle name="wizReview-2 8" xfId="176" xr:uid="{00000000-0005-0000-0000-0000B1000000}"/>
    <cellStyle name="wizReview2 9" xfId="177" xr:uid="{00000000-0005-0000-0000-0000B2000000}"/>
    <cellStyle name="wizReview-2 9" xfId="178" xr:uid="{00000000-0005-0000-0000-0000B3000000}"/>
    <cellStyle name="wizReview3" xfId="179" xr:uid="{00000000-0005-0000-0000-0000B4000000}"/>
    <cellStyle name="wizReview4" xfId="180" xr:uid="{00000000-0005-0000-0000-0000B5000000}"/>
    <cellStyle name="wizReview5" xfId="181" xr:uid="{00000000-0005-0000-0000-0000B6000000}"/>
    <cellStyle name="wizReview6" xfId="182" xr:uid="{00000000-0005-0000-0000-0000B7000000}"/>
    <cellStyle name="wizReview6 2" xfId="183" xr:uid="{00000000-0005-0000-0000-0000B8000000}"/>
    <cellStyle name="wizReview7" xfId="184" xr:uid="{00000000-0005-0000-0000-0000B9000000}"/>
    <cellStyle name="wizReview7 2" xfId="185" xr:uid="{00000000-0005-0000-0000-0000BA000000}"/>
    <cellStyle name="wizReview8" xfId="186" xr:uid="{00000000-0005-0000-0000-0000BB000000}"/>
    <cellStyle name="wizReview8 2" xfId="187" xr:uid="{00000000-0005-0000-0000-0000BC000000}"/>
    <cellStyle name="wizReview9" xfId="188" xr:uid="{00000000-0005-0000-0000-0000BD000000}"/>
    <cellStyle name="wizReview9 2" xfId="189" xr:uid="{00000000-0005-0000-0000-0000BE000000}"/>
    <cellStyle name="wizRowColour0" xfId="190" xr:uid="{00000000-0005-0000-0000-0000BF000000}"/>
    <cellStyle name="wizRowColour1" xfId="191" xr:uid="{00000000-0005-0000-0000-0000C0000000}"/>
    <cellStyle name="wizRowColour10" xfId="192" xr:uid="{00000000-0005-0000-0000-0000C1000000}"/>
    <cellStyle name="wizRowColour11" xfId="193" xr:uid="{00000000-0005-0000-0000-0000C2000000}"/>
    <cellStyle name="wizRowColour12" xfId="194" xr:uid="{00000000-0005-0000-0000-0000C3000000}"/>
    <cellStyle name="wizRowColour13" xfId="195" xr:uid="{00000000-0005-0000-0000-0000C4000000}"/>
    <cellStyle name="wizRowColour14" xfId="196" xr:uid="{00000000-0005-0000-0000-0000C5000000}"/>
    <cellStyle name="wizRowColour15" xfId="197" xr:uid="{00000000-0005-0000-0000-0000C6000000}"/>
    <cellStyle name="wizRowColour2" xfId="198" xr:uid="{00000000-0005-0000-0000-0000C7000000}"/>
    <cellStyle name="wizRowColour3" xfId="199" xr:uid="{00000000-0005-0000-0000-0000C8000000}"/>
    <cellStyle name="wizRowColour4" xfId="200" xr:uid="{00000000-0005-0000-0000-0000C9000000}"/>
    <cellStyle name="wizRowColour5" xfId="201" xr:uid="{00000000-0005-0000-0000-0000CA000000}"/>
    <cellStyle name="wizRowColour6" xfId="202" xr:uid="{00000000-0005-0000-0000-0000CB000000}"/>
    <cellStyle name="wizRowColour7" xfId="203" xr:uid="{00000000-0005-0000-0000-0000CC000000}"/>
    <cellStyle name="wizRowColour8" xfId="204" xr:uid="{00000000-0005-0000-0000-0000CD000000}"/>
    <cellStyle name="wizRowColour9" xfId="205" xr:uid="{00000000-0005-0000-0000-0000CE000000}"/>
    <cellStyle name="wizStarted" xfId="206" xr:uid="{00000000-0005-0000-0000-0000CF000000}"/>
    <cellStyle name="wizStarted 2" xfId="207" xr:uid="{00000000-0005-0000-0000-0000D0000000}"/>
    <cellStyle name="wizStatusCalculate" xfId="208" xr:uid="{00000000-0005-0000-0000-0000D1000000}"/>
    <cellStyle name="wizStatusConsolidate" xfId="209" xr:uid="{00000000-0005-0000-0000-0000D2000000}"/>
    <cellStyle name="wizStatusNoData" xfId="210" xr:uid="{00000000-0005-0000-0000-0000D3000000}"/>
    <cellStyle name="wizStatusNoData 2" xfId="211" xr:uid="{00000000-0005-0000-0000-0000D4000000}"/>
    <cellStyle name="wizStatusOK" xfId="212" xr:uid="{00000000-0005-0000-0000-0000D5000000}"/>
    <cellStyle name="wizStatusOK 2" xfId="213" xr:uid="{00000000-0005-0000-0000-0000D6000000}"/>
    <cellStyle name="wizStatusSystem" xfId="214" xr:uid="{00000000-0005-0000-0000-0000D7000000}"/>
    <cellStyle name="wizStatusSystem 2" xfId="215" xr:uid="{00000000-0005-0000-0000-0000D8000000}"/>
    <cellStyle name="wizStatusTranslate" xfId="216" xr:uid="{00000000-0005-0000-0000-0000D9000000}"/>
    <cellStyle name="wizStatusTranslate 2" xfId="217" xr:uid="{00000000-0005-0000-0000-0000DA000000}"/>
    <cellStyle name="wizSUBTITLE" xfId="218" xr:uid="{00000000-0005-0000-0000-0000DB000000}"/>
    <cellStyle name="wizSUBTOTAL" xfId="219" xr:uid="{00000000-0005-0000-0000-0000DC000000}"/>
    <cellStyle name="wizTIME" xfId="220" xr:uid="{00000000-0005-0000-0000-0000DD000000}"/>
    <cellStyle name="wizTIME 2" xfId="221" xr:uid="{00000000-0005-0000-0000-0000DE000000}"/>
    <cellStyle name="wizTITLE" xfId="222" xr:uid="{00000000-0005-0000-0000-0000DF000000}"/>
    <cellStyle name="wizTITLE1" xfId="223" xr:uid="{00000000-0005-0000-0000-0000E0000000}"/>
    <cellStyle name="wizTITLE2" xfId="224" xr:uid="{00000000-0005-0000-0000-0000E1000000}"/>
    <cellStyle name="wizTITLE3" xfId="225" xr:uid="{00000000-0005-0000-0000-0000E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502920</xdr:colOff>
      <xdr:row>11</xdr:row>
      <xdr:rowOff>140208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50920" cy="21518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1380490</xdr:colOff>
      <xdr:row>4</xdr:row>
      <xdr:rowOff>102567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124792</xdr:rowOff>
    </xdr:to>
    <xdr:pic>
      <xdr:nvPicPr>
        <xdr:cNvPr id="3" name="Picture 2">
          <a:extLst>
            <a:ext uri="{FF2B5EF4-FFF2-40B4-BE49-F238E27FC236}">
              <a16:creationId xmlns:a16="http://schemas.microsoft.com/office/drawing/2014/main" id="{E45B7DBB-37C1-4DB4-9C77-A289B2F9B4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3665" cy="842342"/>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143842</xdr:rowOff>
    </xdr:to>
    <xdr:pic>
      <xdr:nvPicPr>
        <xdr:cNvPr id="4" name="Picture 3">
          <a:extLst>
            <a:ext uri="{FF2B5EF4-FFF2-40B4-BE49-F238E27FC236}">
              <a16:creationId xmlns:a16="http://schemas.microsoft.com/office/drawing/2014/main" id="{247AD3B2-C5C4-4BEC-915C-36D3137238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3665" cy="861392"/>
        </a:xfrm>
        <a:prstGeom prst="rect">
          <a:avLst/>
        </a:prstGeom>
        <a:ln w="3175">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1383665</xdr:colOff>
      <xdr:row>4</xdr:row>
      <xdr:rowOff>105742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124792</xdr:rowOff>
    </xdr:to>
    <xdr:pic>
      <xdr:nvPicPr>
        <xdr:cNvPr id="3" name="Picture 2">
          <a:extLst>
            <a:ext uri="{FF2B5EF4-FFF2-40B4-BE49-F238E27FC236}">
              <a16:creationId xmlns:a16="http://schemas.microsoft.com/office/drawing/2014/main" id="{8BE5E487-AC91-44DE-AFFF-907969AF90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0</xdr:col>
      <xdr:colOff>1400810</xdr:colOff>
      <xdr:row>4</xdr:row>
      <xdr:rowOff>102567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0"/>
          <a:ext cx="1386840" cy="840437"/>
        </a:xfrm>
        <a:prstGeom prst="rect">
          <a:avLst/>
        </a:prstGeom>
        <a:ln w="3175">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1380490</xdr:colOff>
      <xdr:row>4</xdr:row>
      <xdr:rowOff>140667</xdr:rowOff>
    </xdr:to>
    <xdr:pic>
      <xdr:nvPicPr>
        <xdr:cNvPr id="2" name="Picture 1">
          <a:extLst>
            <a:ext uri="{FF2B5EF4-FFF2-40B4-BE49-F238E27FC236}">
              <a16:creationId xmlns:a16="http://schemas.microsoft.com/office/drawing/2014/main" id="{E9007DED-0735-4CC1-B6E8-76C2A127E3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380490" cy="845517"/>
        </a:xfrm>
        <a:prstGeom prst="rect">
          <a:avLst/>
        </a:prstGeom>
        <a:ln w="317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1393190</xdr:colOff>
      <xdr:row>4</xdr:row>
      <xdr:rowOff>98334</xdr:rowOff>
    </xdr:to>
    <xdr:pic>
      <xdr:nvPicPr>
        <xdr:cNvPr id="5" name="Picture 4">
          <a:extLst>
            <a:ext uri="{FF2B5EF4-FFF2-40B4-BE49-F238E27FC236}">
              <a16:creationId xmlns:a16="http://schemas.microsoft.com/office/drawing/2014/main" id="{66CA0F05-6AF8-4785-AFF4-C74602BE02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93190" cy="822234"/>
        </a:xfrm>
        <a:prstGeom prst="rect">
          <a:avLst/>
        </a:prstGeom>
        <a:ln w="317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1380490</xdr:colOff>
      <xdr:row>4</xdr:row>
      <xdr:rowOff>102567</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121617</xdr:rowOff>
    </xdr:to>
    <xdr:pic>
      <xdr:nvPicPr>
        <xdr:cNvPr id="3" name="Picture 2">
          <a:extLst>
            <a:ext uri="{FF2B5EF4-FFF2-40B4-BE49-F238E27FC236}">
              <a16:creationId xmlns:a16="http://schemas.microsoft.com/office/drawing/2014/main" id="{23B54E7F-9CEB-4FC9-B649-DBCDB0189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twoCellAnchor editAs="oneCell">
    <xdr:from>
      <xdr:col>0</xdr:col>
      <xdr:colOff>0</xdr:colOff>
      <xdr:row>0</xdr:row>
      <xdr:rowOff>0</xdr:rowOff>
    </xdr:from>
    <xdr:to>
      <xdr:col>0</xdr:col>
      <xdr:colOff>1342390</xdr:colOff>
      <xdr:row>4</xdr:row>
      <xdr:rowOff>121617</xdr:rowOff>
    </xdr:to>
    <xdr:pic>
      <xdr:nvPicPr>
        <xdr:cNvPr id="4" name="Picture 3">
          <a:extLst>
            <a:ext uri="{FF2B5EF4-FFF2-40B4-BE49-F238E27FC236}">
              <a16:creationId xmlns:a16="http://schemas.microsoft.com/office/drawing/2014/main" id="{2C896288-58BD-4C5A-B07C-4D9342B811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8740" cy="845517"/>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121617</xdr:rowOff>
    </xdr:to>
    <xdr:pic>
      <xdr:nvPicPr>
        <xdr:cNvPr id="5" name="Picture 4">
          <a:extLst>
            <a:ext uri="{FF2B5EF4-FFF2-40B4-BE49-F238E27FC236}">
              <a16:creationId xmlns:a16="http://schemas.microsoft.com/office/drawing/2014/main" id="{38CE474B-A1E2-4956-9E4B-A6AF1DEBCD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3665" cy="842342"/>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140667</xdr:rowOff>
    </xdr:to>
    <xdr:pic>
      <xdr:nvPicPr>
        <xdr:cNvPr id="6" name="Picture 5">
          <a:extLst>
            <a:ext uri="{FF2B5EF4-FFF2-40B4-BE49-F238E27FC236}">
              <a16:creationId xmlns:a16="http://schemas.microsoft.com/office/drawing/2014/main" id="{7E9D6F1D-8031-4FA4-AFF0-D3C9599664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3665" cy="861392"/>
        </a:xfrm>
        <a:prstGeom prst="rect">
          <a:avLst/>
        </a:prstGeom>
        <a:ln w="3175">
          <a:noFill/>
        </a:ln>
      </xdr:spPr>
    </xdr:pic>
    <xdr:clientData/>
  </xdr:twoCellAnchor>
  <xdr:twoCellAnchor editAs="oneCell">
    <xdr:from>
      <xdr:col>0</xdr:col>
      <xdr:colOff>0</xdr:colOff>
      <xdr:row>0</xdr:row>
      <xdr:rowOff>0</xdr:rowOff>
    </xdr:from>
    <xdr:to>
      <xdr:col>0</xdr:col>
      <xdr:colOff>1342390</xdr:colOff>
      <xdr:row>4</xdr:row>
      <xdr:rowOff>140667</xdr:rowOff>
    </xdr:to>
    <xdr:pic>
      <xdr:nvPicPr>
        <xdr:cNvPr id="7" name="Picture 6">
          <a:extLst>
            <a:ext uri="{FF2B5EF4-FFF2-40B4-BE49-F238E27FC236}">
              <a16:creationId xmlns:a16="http://schemas.microsoft.com/office/drawing/2014/main" id="{99B85840-F944-4083-A9F1-4722C83304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5565" cy="861392"/>
        </a:xfrm>
        <a:prstGeom prst="rect">
          <a:avLst/>
        </a:prstGeom>
        <a:ln w="3175">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79220" cy="853984"/>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9220" cy="853984"/>
        </a:xfrm>
        <a:prstGeom prst="rect">
          <a:avLst/>
        </a:prstGeom>
        <a:ln w="3175">
          <a:noFill/>
        </a:ln>
      </xdr:spPr>
    </xdr:pic>
    <xdr:clientData/>
  </xdr:oneCellAnchor>
  <xdr:oneCellAnchor>
    <xdr:from>
      <xdr:col>0</xdr:col>
      <xdr:colOff>0</xdr:colOff>
      <xdr:row>0</xdr:row>
      <xdr:rowOff>0</xdr:rowOff>
    </xdr:from>
    <xdr:ext cx="1379220" cy="853984"/>
    <xdr:pic>
      <xdr:nvPicPr>
        <xdr:cNvPr id="3" name="Picture 2">
          <a:extLst>
            <a:ext uri="{FF2B5EF4-FFF2-40B4-BE49-F238E27FC236}">
              <a16:creationId xmlns:a16="http://schemas.microsoft.com/office/drawing/2014/main" id="{2359429C-F699-4402-AABF-7CBE548A25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9220" cy="853984"/>
        </a:xfrm>
        <a:prstGeom prst="rect">
          <a:avLst/>
        </a:prstGeom>
        <a:ln w="3175">
          <a:noFill/>
        </a:ln>
      </xdr:spPr>
    </xdr:pic>
    <xdr:clientData/>
  </xdr:oneCellAnchor>
  <xdr:oneCellAnchor>
    <xdr:from>
      <xdr:col>0</xdr:col>
      <xdr:colOff>0</xdr:colOff>
      <xdr:row>0</xdr:row>
      <xdr:rowOff>0</xdr:rowOff>
    </xdr:from>
    <xdr:ext cx="1379220" cy="853984"/>
    <xdr:pic>
      <xdr:nvPicPr>
        <xdr:cNvPr id="4" name="Picture 3">
          <a:extLst>
            <a:ext uri="{FF2B5EF4-FFF2-40B4-BE49-F238E27FC236}">
              <a16:creationId xmlns:a16="http://schemas.microsoft.com/office/drawing/2014/main" id="{B3D442F4-84EA-4D8B-9EE0-E5C7959BF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9220" cy="853984"/>
        </a:xfrm>
        <a:prstGeom prst="rect">
          <a:avLst/>
        </a:prstGeom>
        <a:ln w="3175">
          <a:noFill/>
        </a:ln>
      </xdr:spPr>
    </xdr:pic>
    <xdr:clientData/>
  </xdr:oneCellAnchor>
  <xdr:oneCellAnchor>
    <xdr:from>
      <xdr:col>0</xdr:col>
      <xdr:colOff>0</xdr:colOff>
      <xdr:row>0</xdr:row>
      <xdr:rowOff>0</xdr:rowOff>
    </xdr:from>
    <xdr:ext cx="1379220" cy="853984"/>
    <xdr:pic>
      <xdr:nvPicPr>
        <xdr:cNvPr id="5" name="Picture 4">
          <a:extLst>
            <a:ext uri="{FF2B5EF4-FFF2-40B4-BE49-F238E27FC236}">
              <a16:creationId xmlns:a16="http://schemas.microsoft.com/office/drawing/2014/main" id="{DD776200-1F0B-4AA1-A40F-29E84EC74F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9220" cy="853984"/>
        </a:xfrm>
        <a:prstGeom prst="rect">
          <a:avLst/>
        </a:prstGeom>
        <a:ln w="3175">
          <a:noFill/>
        </a:ln>
      </xdr:spPr>
    </xdr:pic>
    <xdr:clientData/>
  </xdr:oneCellAnchor>
  <xdr:oneCellAnchor>
    <xdr:from>
      <xdr:col>0</xdr:col>
      <xdr:colOff>0</xdr:colOff>
      <xdr:row>0</xdr:row>
      <xdr:rowOff>0</xdr:rowOff>
    </xdr:from>
    <xdr:ext cx="1379220" cy="853984"/>
    <xdr:pic>
      <xdr:nvPicPr>
        <xdr:cNvPr id="6" name="Picture 5">
          <a:extLst>
            <a:ext uri="{FF2B5EF4-FFF2-40B4-BE49-F238E27FC236}">
              <a16:creationId xmlns:a16="http://schemas.microsoft.com/office/drawing/2014/main" id="{DAE8E9AA-431F-427A-BD1D-7FFB2752F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9220" cy="853984"/>
        </a:xfrm>
        <a:prstGeom prst="rect">
          <a:avLst/>
        </a:prstGeom>
        <a:ln w="3175">
          <a:noFill/>
        </a:ln>
      </xdr:spPr>
    </xdr:pic>
    <xdr:clientData/>
  </xdr:oneCellAnchor>
  <xdr:oneCellAnchor>
    <xdr:from>
      <xdr:col>0</xdr:col>
      <xdr:colOff>0</xdr:colOff>
      <xdr:row>0</xdr:row>
      <xdr:rowOff>0</xdr:rowOff>
    </xdr:from>
    <xdr:ext cx="1379220" cy="853984"/>
    <xdr:pic>
      <xdr:nvPicPr>
        <xdr:cNvPr id="7" name="Picture 6">
          <a:extLst>
            <a:ext uri="{FF2B5EF4-FFF2-40B4-BE49-F238E27FC236}">
              <a16:creationId xmlns:a16="http://schemas.microsoft.com/office/drawing/2014/main" id="{68A6B090-123C-4A8E-B9C1-9B8EEB7B8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9220" cy="853984"/>
        </a:xfrm>
        <a:prstGeom prst="rect">
          <a:avLst/>
        </a:prstGeom>
        <a:ln w="3175">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1380490</xdr:colOff>
      <xdr:row>4</xdr:row>
      <xdr:rowOff>102567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121617</xdr:rowOff>
    </xdr:to>
    <xdr:pic>
      <xdr:nvPicPr>
        <xdr:cNvPr id="3" name="Picture 2">
          <a:extLst>
            <a:ext uri="{FF2B5EF4-FFF2-40B4-BE49-F238E27FC236}">
              <a16:creationId xmlns:a16="http://schemas.microsoft.com/office/drawing/2014/main" id="{48DDB6A5-43B6-4E5F-89A8-CEB7F2D1C3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121617</xdr:rowOff>
    </xdr:to>
    <xdr:pic>
      <xdr:nvPicPr>
        <xdr:cNvPr id="4" name="Picture 3">
          <a:extLst>
            <a:ext uri="{FF2B5EF4-FFF2-40B4-BE49-F238E27FC236}">
              <a16:creationId xmlns:a16="http://schemas.microsoft.com/office/drawing/2014/main" id="{EC4DB55F-DDCB-45D5-9C0C-2FE165712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twoCellAnchor editAs="oneCell">
    <xdr:from>
      <xdr:col>0</xdr:col>
      <xdr:colOff>0</xdr:colOff>
      <xdr:row>0</xdr:row>
      <xdr:rowOff>0</xdr:rowOff>
    </xdr:from>
    <xdr:to>
      <xdr:col>0</xdr:col>
      <xdr:colOff>1361440</xdr:colOff>
      <xdr:row>4</xdr:row>
      <xdr:rowOff>121617</xdr:rowOff>
    </xdr:to>
    <xdr:pic>
      <xdr:nvPicPr>
        <xdr:cNvPr id="9" name="Picture 8">
          <a:extLst>
            <a:ext uri="{FF2B5EF4-FFF2-40B4-BE49-F238E27FC236}">
              <a16:creationId xmlns:a16="http://schemas.microsoft.com/office/drawing/2014/main" id="{F9E7E30F-A0E9-4FED-B398-83DBAB0603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61440" cy="845517"/>
        </a:xfrm>
        <a:prstGeom prst="rect">
          <a:avLst/>
        </a:prstGeom>
        <a:ln w="3175">
          <a:noFill/>
        </a:ln>
      </xdr:spPr>
    </xdr:pic>
    <xdr:clientData/>
  </xdr:twoCellAnchor>
  <xdr:twoCellAnchor editAs="oneCell">
    <xdr:from>
      <xdr:col>0</xdr:col>
      <xdr:colOff>0</xdr:colOff>
      <xdr:row>0</xdr:row>
      <xdr:rowOff>0</xdr:rowOff>
    </xdr:from>
    <xdr:to>
      <xdr:col>0</xdr:col>
      <xdr:colOff>1361440</xdr:colOff>
      <xdr:row>4</xdr:row>
      <xdr:rowOff>121617</xdr:rowOff>
    </xdr:to>
    <xdr:pic>
      <xdr:nvPicPr>
        <xdr:cNvPr id="10" name="Picture 9">
          <a:extLst>
            <a:ext uri="{FF2B5EF4-FFF2-40B4-BE49-F238E27FC236}">
              <a16:creationId xmlns:a16="http://schemas.microsoft.com/office/drawing/2014/main" id="{1C7B3F11-1407-48E6-A1CF-AC0172E4D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61440" cy="845517"/>
        </a:xfrm>
        <a:prstGeom prst="rect">
          <a:avLst/>
        </a:prstGeom>
        <a:ln w="3175">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1383665</xdr:colOff>
      <xdr:row>4</xdr:row>
      <xdr:rowOff>105742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124792</xdr:rowOff>
    </xdr:to>
    <xdr:pic>
      <xdr:nvPicPr>
        <xdr:cNvPr id="3" name="Picture 2">
          <a:extLst>
            <a:ext uri="{FF2B5EF4-FFF2-40B4-BE49-F238E27FC236}">
              <a16:creationId xmlns:a16="http://schemas.microsoft.com/office/drawing/2014/main" id="{9CA86F23-F5B0-4E78-96F4-028C29D78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twoCellAnchor editAs="oneCell">
    <xdr:from>
      <xdr:col>0</xdr:col>
      <xdr:colOff>0</xdr:colOff>
      <xdr:row>0</xdr:row>
      <xdr:rowOff>0</xdr:rowOff>
    </xdr:from>
    <xdr:to>
      <xdr:col>0</xdr:col>
      <xdr:colOff>1345565</xdr:colOff>
      <xdr:row>4</xdr:row>
      <xdr:rowOff>124792</xdr:rowOff>
    </xdr:to>
    <xdr:pic>
      <xdr:nvPicPr>
        <xdr:cNvPr id="4" name="Picture 3">
          <a:extLst>
            <a:ext uri="{FF2B5EF4-FFF2-40B4-BE49-F238E27FC236}">
              <a16:creationId xmlns:a16="http://schemas.microsoft.com/office/drawing/2014/main" id="{6D874607-ADEC-42A9-9A33-5483D20FE4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48740" cy="845517"/>
        </a:xfrm>
        <a:prstGeom prst="rect">
          <a:avLst/>
        </a:prstGeom>
        <a:ln w="3175">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1383665</xdr:colOff>
      <xdr:row>4</xdr:row>
      <xdr:rowOff>105742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124792</xdr:rowOff>
    </xdr:to>
    <xdr:pic>
      <xdr:nvPicPr>
        <xdr:cNvPr id="3" name="Picture 2">
          <a:extLst>
            <a:ext uri="{FF2B5EF4-FFF2-40B4-BE49-F238E27FC236}">
              <a16:creationId xmlns:a16="http://schemas.microsoft.com/office/drawing/2014/main" id="{8F49E4C7-E094-4DA4-A544-405A032AE3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twoCellAnchor editAs="oneCell">
    <xdr:from>
      <xdr:col>0</xdr:col>
      <xdr:colOff>0</xdr:colOff>
      <xdr:row>0</xdr:row>
      <xdr:rowOff>0</xdr:rowOff>
    </xdr:from>
    <xdr:to>
      <xdr:col>0</xdr:col>
      <xdr:colOff>1345565</xdr:colOff>
      <xdr:row>4</xdr:row>
      <xdr:rowOff>124792</xdr:rowOff>
    </xdr:to>
    <xdr:pic>
      <xdr:nvPicPr>
        <xdr:cNvPr id="4" name="Picture 3">
          <a:extLst>
            <a:ext uri="{FF2B5EF4-FFF2-40B4-BE49-F238E27FC236}">
              <a16:creationId xmlns:a16="http://schemas.microsoft.com/office/drawing/2014/main" id="{D3405190-D367-4403-BBB6-9B56307A0F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48740" cy="845517"/>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124792</xdr:rowOff>
    </xdr:to>
    <xdr:pic>
      <xdr:nvPicPr>
        <xdr:cNvPr id="5" name="Picture 4">
          <a:extLst>
            <a:ext uri="{FF2B5EF4-FFF2-40B4-BE49-F238E27FC236}">
              <a16:creationId xmlns:a16="http://schemas.microsoft.com/office/drawing/2014/main" id="{C3E3DC95-959C-4AE2-9F00-B7D26DE40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3665" cy="842342"/>
        </a:xfrm>
        <a:prstGeom prst="rect">
          <a:avLst/>
        </a:prstGeom>
        <a:ln w="3175">
          <a:noFill/>
        </a:ln>
      </xdr:spPr>
    </xdr:pic>
    <xdr:clientData/>
  </xdr:twoCellAnchor>
  <xdr:twoCellAnchor editAs="oneCell">
    <xdr:from>
      <xdr:col>0</xdr:col>
      <xdr:colOff>0</xdr:colOff>
      <xdr:row>0</xdr:row>
      <xdr:rowOff>0</xdr:rowOff>
    </xdr:from>
    <xdr:to>
      <xdr:col>0</xdr:col>
      <xdr:colOff>1383665</xdr:colOff>
      <xdr:row>4</xdr:row>
      <xdr:rowOff>143842</xdr:rowOff>
    </xdr:to>
    <xdr:pic>
      <xdr:nvPicPr>
        <xdr:cNvPr id="6" name="Picture 5">
          <a:extLst>
            <a:ext uri="{FF2B5EF4-FFF2-40B4-BE49-F238E27FC236}">
              <a16:creationId xmlns:a16="http://schemas.microsoft.com/office/drawing/2014/main" id="{50FFE65E-C8C7-439F-A113-CB7AB1A953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3665" cy="861392"/>
        </a:xfrm>
        <a:prstGeom prst="rect">
          <a:avLst/>
        </a:prstGeom>
        <a:ln w="3175">
          <a:noFill/>
        </a:ln>
      </xdr:spPr>
    </xdr:pic>
    <xdr:clientData/>
  </xdr:twoCellAnchor>
  <xdr:twoCellAnchor editAs="oneCell">
    <xdr:from>
      <xdr:col>0</xdr:col>
      <xdr:colOff>0</xdr:colOff>
      <xdr:row>0</xdr:row>
      <xdr:rowOff>0</xdr:rowOff>
    </xdr:from>
    <xdr:to>
      <xdr:col>0</xdr:col>
      <xdr:colOff>1345565</xdr:colOff>
      <xdr:row>4</xdr:row>
      <xdr:rowOff>143842</xdr:rowOff>
    </xdr:to>
    <xdr:pic>
      <xdr:nvPicPr>
        <xdr:cNvPr id="7" name="Picture 6">
          <a:extLst>
            <a:ext uri="{FF2B5EF4-FFF2-40B4-BE49-F238E27FC236}">
              <a16:creationId xmlns:a16="http://schemas.microsoft.com/office/drawing/2014/main" id="{C824C4B2-C481-4109-A5BD-D88A806AD8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45565" cy="861392"/>
        </a:xfrm>
        <a:prstGeom prst="rect">
          <a:avLst/>
        </a:prstGeom>
        <a:ln w="3175">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1380490</xdr:colOff>
      <xdr:row>4</xdr:row>
      <xdr:rowOff>102567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121617</xdr:rowOff>
    </xdr:to>
    <xdr:pic>
      <xdr:nvPicPr>
        <xdr:cNvPr id="4" name="Picture 3">
          <a:extLst>
            <a:ext uri="{FF2B5EF4-FFF2-40B4-BE49-F238E27FC236}">
              <a16:creationId xmlns:a16="http://schemas.microsoft.com/office/drawing/2014/main" id="{E175E144-25E6-4802-99C8-3BCFF98EED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twoCellAnchor editAs="oneCell">
    <xdr:from>
      <xdr:col>0</xdr:col>
      <xdr:colOff>0</xdr:colOff>
      <xdr:row>0</xdr:row>
      <xdr:rowOff>0</xdr:rowOff>
    </xdr:from>
    <xdr:to>
      <xdr:col>0</xdr:col>
      <xdr:colOff>1399540</xdr:colOff>
      <xdr:row>4</xdr:row>
      <xdr:rowOff>121617</xdr:rowOff>
    </xdr:to>
    <xdr:pic>
      <xdr:nvPicPr>
        <xdr:cNvPr id="5" name="Picture 4">
          <a:extLst>
            <a:ext uri="{FF2B5EF4-FFF2-40B4-BE49-F238E27FC236}">
              <a16:creationId xmlns:a16="http://schemas.microsoft.com/office/drawing/2014/main" id="{6067C0A7-9CAD-4873-82A6-4006BC612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99540" cy="845517"/>
        </a:xfrm>
        <a:prstGeom prst="rect">
          <a:avLst/>
        </a:prstGeom>
        <a:ln w="3175">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1383665</xdr:colOff>
      <xdr:row>4</xdr:row>
      <xdr:rowOff>105742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0437"/>
        </a:xfrm>
        <a:prstGeom prst="rect">
          <a:avLst/>
        </a:prstGeom>
        <a:ln w="3175">
          <a:noFill/>
        </a:ln>
      </xdr:spPr>
    </xdr:pic>
    <xdr:clientData/>
  </xdr:twoCellAnchor>
  <xdr:twoCellAnchor editAs="oneCell">
    <xdr:from>
      <xdr:col>0</xdr:col>
      <xdr:colOff>0</xdr:colOff>
      <xdr:row>0</xdr:row>
      <xdr:rowOff>0</xdr:rowOff>
    </xdr:from>
    <xdr:to>
      <xdr:col>0</xdr:col>
      <xdr:colOff>1380490</xdr:colOff>
      <xdr:row>4</xdr:row>
      <xdr:rowOff>121617</xdr:rowOff>
    </xdr:to>
    <xdr:pic>
      <xdr:nvPicPr>
        <xdr:cNvPr id="3" name="Picture 2">
          <a:extLst>
            <a:ext uri="{FF2B5EF4-FFF2-40B4-BE49-F238E27FC236}">
              <a16:creationId xmlns:a16="http://schemas.microsoft.com/office/drawing/2014/main" id="{2D9E979E-2D36-4BEF-A5E5-C9858537D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6840" cy="845517"/>
        </a:xfrm>
        <a:prstGeom prst="rect">
          <a:avLst/>
        </a:prstGeom>
        <a:ln w="317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ck.com/responsibility/approach-to-responsibility/sustainability-report-disclosure-portal/" TargetMode="External"/><Relationship Id="rId2" Type="http://schemas.openxmlformats.org/officeDocument/2006/relationships/hyperlink" Target="https://www.teck.com/investors/financial-reports/report-highlights/" TargetMode="External"/><Relationship Id="rId1" Type="http://schemas.openxmlformats.org/officeDocument/2006/relationships/hyperlink" Target="https://www.teck.com/responsibility/approach-to-responsibility/sustainability-report-disclosure-por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teck.com/responsibility/sustainability-topics/responsible-production/" TargetMode="External"/><Relationship Id="rId18" Type="http://schemas.openxmlformats.org/officeDocument/2006/relationships/hyperlink" Target="https://www.teck.com/media/Trail-Lead-ISO-9001-2015.pdf" TargetMode="External"/><Relationship Id="rId26" Type="http://schemas.openxmlformats.org/officeDocument/2006/relationships/hyperlink" Target="https://www.teck.com/responsibility/sustainability-topics/communities-and-indigenous-peoples/" TargetMode="External"/><Relationship Id="rId3" Type="http://schemas.openxmlformats.org/officeDocument/2006/relationships/hyperlink" Target="https://www.teck.com/media/Water-Policy.pdf" TargetMode="External"/><Relationship Id="rId21" Type="http://schemas.openxmlformats.org/officeDocument/2006/relationships/hyperlink" Target="https://www.teck.com/responsibility/sustainability-topics/health-and-safety/" TargetMode="External"/><Relationship Id="rId34" Type="http://schemas.openxmlformats.org/officeDocument/2006/relationships/hyperlink" Target="https://www.teck.com/media/Anti-Bribery-and-Corruption-Compliance-Policy-and-Interpretation-Guide.pdf" TargetMode="External"/><Relationship Id="rId7" Type="http://schemas.openxmlformats.org/officeDocument/2006/relationships/hyperlink" Target="https://www.teck.com/media/Teck-Tailings-Facility-Inventory.pdf" TargetMode="External"/><Relationship Id="rId12" Type="http://schemas.openxmlformats.org/officeDocument/2006/relationships/hyperlink" Target="https://www.teck.com/responsibility/sustainability-topics/water/water-quality-in-the-elk-valley/" TargetMode="External"/><Relationship Id="rId17" Type="http://schemas.openxmlformats.org/officeDocument/2006/relationships/hyperlink" Target="https://www.teck.com/media/Trail-Indium-ISO-9001-2015.pdf" TargetMode="External"/><Relationship Id="rId25" Type="http://schemas.openxmlformats.org/officeDocument/2006/relationships/hyperlink" Target="https://www.teck.com/media/Inclusion-and-Diversity-Policy.pdf" TargetMode="External"/><Relationship Id="rId33" Type="http://schemas.openxmlformats.org/officeDocument/2006/relationships/hyperlink" Target="https://www.teck.com/responsibility/approach-to-responsibility/policies-and-commitments/policies/health,-safety,-environment-and-community-management-standards/" TargetMode="External"/><Relationship Id="rId2" Type="http://schemas.openxmlformats.org/officeDocument/2006/relationships/hyperlink" Target="https://www.teck.com/responsibility/sustainability-topics/water/" TargetMode="External"/><Relationship Id="rId16" Type="http://schemas.openxmlformats.org/officeDocument/2006/relationships/hyperlink" Target="https://www.teck.com/media/Trail-Germanium-ISO-9001-2015.pdf" TargetMode="External"/><Relationship Id="rId20" Type="http://schemas.openxmlformats.org/officeDocument/2006/relationships/hyperlink" Target="https://www.teck.com/media/Trail-Zinc-ISO-9001-2015.pdf" TargetMode="External"/><Relationship Id="rId29" Type="http://schemas.openxmlformats.org/officeDocument/2006/relationships/hyperlink" Target="https://www.teck.com/media/Human-Rights-Policy.pdf" TargetMode="External"/><Relationship Id="rId1" Type="http://schemas.openxmlformats.org/officeDocument/2006/relationships/hyperlink" Target="https://www.teck.com/responsibility/sustainability-topics/climate-change/" TargetMode="External"/><Relationship Id="rId6" Type="http://schemas.openxmlformats.org/officeDocument/2006/relationships/hyperlink" Target="https://www.teck.com/responsibility/approach-to-responsibility/sustainability-report-disclosure-portal/material-topics/tailings-management/dam-safety-inspections/" TargetMode="External"/><Relationship Id="rId11" Type="http://schemas.openxmlformats.org/officeDocument/2006/relationships/hyperlink" Target="https://www.teck.com/media/Tax-Policy.pdf" TargetMode="External"/><Relationship Id="rId24" Type="http://schemas.openxmlformats.org/officeDocument/2006/relationships/hyperlink" Target="https://www.teck.com/responsibility/sustainability-topics/our-people/" TargetMode="External"/><Relationship Id="rId32" Type="http://schemas.openxmlformats.org/officeDocument/2006/relationships/hyperlink" Target="https://www.teck.com/media/Responsible-Mine-Closure-and-Reclamation.pdf" TargetMode="External"/><Relationship Id="rId5" Type="http://schemas.openxmlformats.org/officeDocument/2006/relationships/hyperlink" Target="https://www.teck.com/responsibility/sustainability-topics/tailings-management/" TargetMode="External"/><Relationship Id="rId15" Type="http://schemas.openxmlformats.org/officeDocument/2006/relationships/hyperlink" Target="https://www.teck.com/products/data-sheets/" TargetMode="External"/><Relationship Id="rId23" Type="http://schemas.openxmlformats.org/officeDocument/2006/relationships/hyperlink" Target="https://www.teck.com/media/Health-and-Safety-Policy(0).pdf" TargetMode="External"/><Relationship Id="rId28" Type="http://schemas.openxmlformats.org/officeDocument/2006/relationships/hyperlink" Target="https://www.teck.com/media/Indigenous-Peoples-Policy.pdf" TargetMode="External"/><Relationship Id="rId36" Type="http://schemas.openxmlformats.org/officeDocument/2006/relationships/drawing" Target="../drawings/drawing2.xml"/><Relationship Id="rId10" Type="http://schemas.openxmlformats.org/officeDocument/2006/relationships/hyperlink" Target="https://www.teck.com/responsibility/sustainability-topics/biodiversity-and-reclamation/" TargetMode="External"/><Relationship Id="rId19" Type="http://schemas.openxmlformats.org/officeDocument/2006/relationships/hyperlink" Target="https://www.teck.com/media/Trail-Sulphur-ISO-9001-2015.pdf" TargetMode="External"/><Relationship Id="rId31" Type="http://schemas.openxmlformats.org/officeDocument/2006/relationships/hyperlink" Target="https://www.teck.com/media/Teck-Climate-Change-Policy.pdf" TargetMode="External"/><Relationship Id="rId4" Type="http://schemas.openxmlformats.org/officeDocument/2006/relationships/hyperlink" Target="https://www.teck.com/media/Portfolio-Resilience-in-the-Face-of-Climate-Change.pdf" TargetMode="External"/><Relationship Id="rId9" Type="http://schemas.openxmlformats.org/officeDocument/2006/relationships/hyperlink" Target="https://www.teck.com/media/Code-of-Sustainable-Conduct(0).pdf" TargetMode="External"/><Relationship Id="rId14" Type="http://schemas.openxmlformats.org/officeDocument/2006/relationships/hyperlink" Target="https://www.teck.com/products/data-sheets/" TargetMode="External"/><Relationship Id="rId22" Type="http://schemas.openxmlformats.org/officeDocument/2006/relationships/hyperlink" Target="https://www.teck.com/media/Teck's-Expectations-for-Suppliers-and-Contractors.pdf" TargetMode="External"/><Relationship Id="rId27" Type="http://schemas.openxmlformats.org/officeDocument/2006/relationships/hyperlink" Target="https://www.teck.com/responsibility/sustainability-topics/communities-and-indigenous-peoples/community-investment/" TargetMode="External"/><Relationship Id="rId30" Type="http://schemas.openxmlformats.org/officeDocument/2006/relationships/hyperlink" Target="https://www.teck.com/media/Teck-Responsible-Mineral-Sourcing-Policy.pdf" TargetMode="External"/><Relationship Id="rId35" Type="http://schemas.openxmlformats.org/officeDocument/2006/relationships/printerSettings" Target="../printerSettings/printerSettings2.bin"/><Relationship Id="rId8" Type="http://schemas.openxmlformats.org/officeDocument/2006/relationships/hyperlink" Target="https://www.teck.com/media/Code-of-Ethic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L33"/>
  <sheetViews>
    <sheetView showGridLines="0" tabSelected="1" zoomScaleNormal="100" workbookViewId="0"/>
  </sheetViews>
  <sheetFormatPr defaultColWidth="8.90625" defaultRowHeight="14.5"/>
  <cols>
    <col min="6" max="6" width="74.08984375" customWidth="1"/>
  </cols>
  <sheetData>
    <row r="12" spans="1:6" ht="21" customHeight="1">
      <c r="A12" s="560"/>
      <c r="B12" s="561"/>
      <c r="C12" s="561"/>
      <c r="D12" s="561"/>
      <c r="E12" s="561"/>
      <c r="F12" s="561"/>
    </row>
    <row r="13" spans="1:6" ht="23.5">
      <c r="A13" s="562" t="s">
        <v>403</v>
      </c>
      <c r="B13" s="561"/>
      <c r="C13" s="561"/>
      <c r="D13" s="561"/>
      <c r="E13" s="561"/>
      <c r="F13" s="561"/>
    </row>
    <row r="14" spans="1:6" s="171" customFormat="1" ht="20.5" thickBot="1">
      <c r="A14" s="9"/>
    </row>
    <row r="15" spans="1:6" s="560" customFormat="1" ht="19.5" thickTop="1" thickBot="1">
      <c r="A15" s="558" t="s">
        <v>544</v>
      </c>
      <c r="B15" s="559"/>
      <c r="C15" s="559"/>
      <c r="D15" s="559"/>
      <c r="E15" s="559"/>
      <c r="F15" s="559"/>
    </row>
    <row r="16" spans="1:6" s="171" customFormat="1" ht="15" thickTop="1"/>
    <row r="17" spans="1:12" ht="42.65" customHeight="1">
      <c r="A17" s="563" t="s">
        <v>545</v>
      </c>
      <c r="B17" s="563"/>
      <c r="C17" s="563"/>
      <c r="D17" s="563"/>
      <c r="E17" s="563"/>
      <c r="F17" s="563"/>
    </row>
    <row r="18" spans="1:12" s="171" customFormat="1" ht="39.9" customHeight="1">
      <c r="A18" s="563" t="s">
        <v>970</v>
      </c>
      <c r="B18" s="563"/>
      <c r="C18" s="563"/>
      <c r="D18" s="563"/>
      <c r="E18" s="563"/>
      <c r="F18" s="563"/>
    </row>
    <row r="19" spans="1:12" s="171" customFormat="1" ht="58.5" customHeight="1">
      <c r="A19" s="563" t="s">
        <v>548</v>
      </c>
      <c r="B19" s="563"/>
      <c r="C19" s="563"/>
      <c r="D19" s="563"/>
      <c r="E19" s="563"/>
      <c r="F19" s="563"/>
    </row>
    <row r="20" spans="1:12" s="171" customFormat="1" ht="41.15" customHeight="1">
      <c r="A20" s="563" t="s">
        <v>546</v>
      </c>
      <c r="B20" s="563"/>
      <c r="C20" s="563"/>
      <c r="D20" s="563"/>
      <c r="E20" s="563"/>
      <c r="F20" s="563"/>
    </row>
    <row r="21" spans="1:12" s="171" customFormat="1" ht="42.65" customHeight="1">
      <c r="A21" s="563" t="s">
        <v>971</v>
      </c>
      <c r="B21" s="563"/>
      <c r="C21" s="563"/>
      <c r="D21" s="563"/>
      <c r="E21" s="563"/>
      <c r="F21" s="563"/>
      <c r="L21" s="424"/>
    </row>
    <row r="22" spans="1:12" s="2" customFormat="1" ht="35" customHeight="1">
      <c r="A22" s="563" t="s">
        <v>972</v>
      </c>
      <c r="B22" s="563"/>
      <c r="C22" s="563"/>
      <c r="D22" s="563"/>
      <c r="E22" s="563"/>
      <c r="F22" s="563"/>
    </row>
    <row r="23" spans="1:12" s="171" customFormat="1" ht="16.399999999999999" customHeight="1">
      <c r="A23" s="423"/>
      <c r="B23" s="423"/>
      <c r="C23" s="423"/>
      <c r="D23" s="423"/>
      <c r="E23" s="423"/>
      <c r="F23" s="423"/>
    </row>
    <row r="24" spans="1:12" ht="18" customHeight="1">
      <c r="A24" s="564" t="s">
        <v>405</v>
      </c>
      <c r="B24" s="564"/>
      <c r="C24" s="564"/>
      <c r="D24" s="564"/>
      <c r="E24" s="564"/>
      <c r="F24" s="564"/>
    </row>
    <row r="25" spans="1:12" s="2" customFormat="1" ht="6.65" customHeight="1">
      <c r="A25" s="23"/>
      <c r="B25" s="23"/>
      <c r="C25" s="23"/>
      <c r="D25" s="23"/>
      <c r="E25" s="23"/>
      <c r="F25" s="23"/>
    </row>
    <row r="26" spans="1:12" ht="22.5" customHeight="1">
      <c r="A26" s="564" t="s">
        <v>404</v>
      </c>
      <c r="B26" s="564"/>
      <c r="C26" s="564"/>
      <c r="D26" s="564"/>
      <c r="E26" s="564"/>
      <c r="F26" s="564"/>
    </row>
    <row r="27" spans="1:12" s="171" customFormat="1" ht="10.5" customHeight="1">
      <c r="A27" s="175"/>
      <c r="B27" s="175"/>
      <c r="C27" s="175"/>
      <c r="D27" s="175"/>
      <c r="E27" s="175"/>
      <c r="F27" s="175"/>
    </row>
    <row r="28" spans="1:12" s="171" customFormat="1" ht="42" customHeight="1">
      <c r="A28" s="565" t="s">
        <v>508</v>
      </c>
      <c r="B28" s="565"/>
      <c r="C28" s="565"/>
      <c r="D28" s="565"/>
      <c r="E28" s="565"/>
      <c r="F28" s="565"/>
    </row>
    <row r="29" spans="1:12" s="171" customFormat="1" ht="38.4" customHeight="1">
      <c r="A29" s="563" t="s">
        <v>547</v>
      </c>
      <c r="B29" s="563"/>
      <c r="C29" s="563"/>
      <c r="D29" s="563"/>
      <c r="E29" s="563"/>
      <c r="F29" s="563"/>
    </row>
    <row r="33" spans="1:9" s="2" customFormat="1" ht="16.399999999999999" customHeight="1">
      <c r="A33" s="8" t="s">
        <v>979</v>
      </c>
      <c r="I33" s="164"/>
    </row>
  </sheetData>
  <sheetProtection algorithmName="SHA-512" hashValue="7KrOQsTCxfQX3eYf6Oa8YZXXTOIW8KDZdD5cokcXCOxcyNKfNK5kYNylpHIEi8EXz82DvmmDi/p8DvAIkPsbkg==" saltValue="WW0h1ikK37UUb/p8Awzk/w==" spinCount="100000" sheet="1" objects="1" scenarios="1"/>
  <mergeCells count="10">
    <mergeCell ref="A17:F17"/>
    <mergeCell ref="A24:F24"/>
    <mergeCell ref="A26:F26"/>
    <mergeCell ref="A29:F29"/>
    <mergeCell ref="A28:F28"/>
    <mergeCell ref="A21:F21"/>
    <mergeCell ref="A19:F19"/>
    <mergeCell ref="A18:F18"/>
    <mergeCell ref="A22:F22"/>
    <mergeCell ref="A20:F20"/>
  </mergeCells>
  <hyperlinks>
    <hyperlink ref="A24:F24" r:id="rId1" display="See our 2020 Sustainability Report for further details on our reporting methodology. " xr:uid="{00000000-0004-0000-0000-000001000000}"/>
    <hyperlink ref="A26:F26" r:id="rId2" display="See our 2020 Annual Report for a full set of financial and production data. " xr:uid="{00000000-0004-0000-0000-000000000000}"/>
    <hyperlink ref="A28:F28" r:id="rId3" display="For management approach disclosures and additional context, please visit our Sustainability Disclosure Portal" xr:uid="{BFF1F2B9-574F-412D-A59F-EC4FB184A032}"/>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G108"/>
  <sheetViews>
    <sheetView showGridLines="0" zoomScaleNormal="100" workbookViewId="0"/>
  </sheetViews>
  <sheetFormatPr defaultColWidth="8.90625" defaultRowHeight="14.5"/>
  <cols>
    <col min="1" max="1" width="23.453125" style="171" customWidth="1"/>
    <col min="2" max="2" width="19" style="171" customWidth="1"/>
    <col min="3" max="3" width="21.54296875" style="171" customWidth="1"/>
    <col min="4" max="4" width="18.90625" style="171" customWidth="1"/>
    <col min="5" max="5" width="23.453125" style="171" customWidth="1"/>
    <col min="6" max="6" width="35.08984375" style="171" customWidth="1"/>
    <col min="7" max="7" width="22" style="171" customWidth="1"/>
    <col min="8" max="16384" width="8.90625" style="171"/>
  </cols>
  <sheetData>
    <row r="7" spans="1:7" ht="20">
      <c r="A7" s="186" t="s">
        <v>403</v>
      </c>
    </row>
    <row r="8" spans="1:7" ht="20.5" thickBot="1">
      <c r="A8" s="186"/>
    </row>
    <row r="9" spans="1:7" ht="19" thickTop="1" thickBot="1">
      <c r="A9" s="382" t="s">
        <v>115</v>
      </c>
      <c r="B9" s="381"/>
      <c r="C9" s="381"/>
      <c r="D9" s="381"/>
      <c r="E9" s="381"/>
      <c r="F9" s="381"/>
      <c r="G9" s="381"/>
    </row>
    <row r="10" spans="1:7" ht="18.5" thickTop="1">
      <c r="A10" s="379"/>
      <c r="B10" s="380"/>
      <c r="C10" s="380"/>
      <c r="D10" s="380"/>
      <c r="E10" s="380"/>
      <c r="F10" s="380"/>
      <c r="G10" s="380"/>
    </row>
    <row r="11" spans="1:7" ht="18">
      <c r="A11" s="187"/>
      <c r="B11" s="188"/>
      <c r="C11" s="188"/>
      <c r="D11" s="188"/>
      <c r="E11" s="188"/>
      <c r="F11" s="188"/>
    </row>
    <row r="12" spans="1:7" ht="15.65" customHeight="1">
      <c r="A12" s="684" t="s">
        <v>187</v>
      </c>
      <c r="B12" s="684"/>
      <c r="C12" s="684"/>
      <c r="D12" s="684"/>
      <c r="E12" s="684"/>
      <c r="F12" s="684"/>
      <c r="G12" s="8"/>
    </row>
    <row r="13" spans="1:7">
      <c r="A13" s="65"/>
      <c r="B13" s="65">
        <v>2020</v>
      </c>
      <c r="C13" s="64">
        <v>2019</v>
      </c>
      <c r="D13" s="64">
        <v>2018</v>
      </c>
      <c r="E13" s="64">
        <v>2017</v>
      </c>
      <c r="F13" s="65">
        <v>2016</v>
      </c>
      <c r="G13" s="8"/>
    </row>
    <row r="14" spans="1:7">
      <c r="A14" s="189" t="s">
        <v>186</v>
      </c>
      <c r="B14" s="190">
        <v>192</v>
      </c>
      <c r="C14" s="191">
        <v>225</v>
      </c>
      <c r="D14" s="191">
        <v>209</v>
      </c>
      <c r="E14" s="191">
        <v>138</v>
      </c>
      <c r="F14" s="192">
        <v>128</v>
      </c>
      <c r="G14" s="8"/>
    </row>
    <row r="15" spans="1:7">
      <c r="A15" s="12"/>
      <c r="B15" s="8"/>
      <c r="C15" s="8"/>
      <c r="D15" s="8"/>
      <c r="E15" s="8"/>
      <c r="F15" s="8"/>
      <c r="G15" s="8"/>
    </row>
    <row r="16" spans="1:7">
      <c r="A16" s="8"/>
      <c r="B16" s="8"/>
      <c r="C16" s="8"/>
      <c r="D16" s="8"/>
      <c r="E16" s="8"/>
      <c r="F16" s="8"/>
      <c r="G16" s="8"/>
    </row>
    <row r="17" spans="1:7">
      <c r="A17" s="22" t="s">
        <v>326</v>
      </c>
      <c r="B17" s="8"/>
      <c r="C17" s="8"/>
      <c r="D17" s="8"/>
      <c r="E17" s="8"/>
      <c r="F17" s="8"/>
      <c r="G17" s="8"/>
    </row>
    <row r="18" spans="1:7">
      <c r="A18" s="65"/>
      <c r="B18" s="65">
        <v>2020</v>
      </c>
      <c r="C18" s="64">
        <v>2019</v>
      </c>
      <c r="D18" s="65">
        <v>2018</v>
      </c>
      <c r="E18" s="65">
        <v>2017</v>
      </c>
      <c r="F18" s="65">
        <v>2016</v>
      </c>
      <c r="G18" s="8"/>
    </row>
    <row r="19" spans="1:7" ht="25">
      <c r="A19" s="189" t="s">
        <v>93</v>
      </c>
      <c r="B19" s="193">
        <v>0.18</v>
      </c>
      <c r="C19" s="194">
        <v>0.12</v>
      </c>
      <c r="D19" s="140">
        <v>0.13</v>
      </c>
      <c r="E19" s="140">
        <v>0.18</v>
      </c>
      <c r="F19" s="195">
        <v>0.37</v>
      </c>
      <c r="G19" s="8"/>
    </row>
    <row r="20" spans="1:7">
      <c r="G20" s="8"/>
    </row>
    <row r="21" spans="1:7">
      <c r="G21" s="8"/>
    </row>
    <row r="22" spans="1:7" ht="16.5">
      <c r="A22" s="22" t="s">
        <v>327</v>
      </c>
      <c r="B22" s="8"/>
      <c r="C22" s="8"/>
      <c r="D22" s="8"/>
      <c r="E22" s="8"/>
      <c r="G22" s="8"/>
    </row>
    <row r="23" spans="1:7">
      <c r="A23" s="65"/>
      <c r="B23" s="65">
        <v>2020</v>
      </c>
      <c r="C23" s="64">
        <v>2019</v>
      </c>
      <c r="D23" s="64">
        <v>2018</v>
      </c>
      <c r="E23" s="64">
        <v>2017</v>
      </c>
      <c r="F23" s="65">
        <v>2016</v>
      </c>
      <c r="G23" s="8"/>
    </row>
    <row r="24" spans="1:7">
      <c r="A24" s="189" t="s">
        <v>92</v>
      </c>
      <c r="B24" s="189">
        <v>72</v>
      </c>
      <c r="C24" s="136">
        <v>75</v>
      </c>
      <c r="D24" s="34">
        <v>66</v>
      </c>
      <c r="E24" s="34">
        <v>54</v>
      </c>
      <c r="F24" s="34">
        <v>54</v>
      </c>
      <c r="G24" s="8"/>
    </row>
    <row r="25" spans="1:7">
      <c r="A25" s="12" t="s">
        <v>152</v>
      </c>
      <c r="B25" s="8"/>
      <c r="C25" s="8"/>
      <c r="D25" s="8"/>
      <c r="E25" s="8"/>
    </row>
    <row r="28" spans="1:7" ht="16.5">
      <c r="A28" s="22" t="s">
        <v>252</v>
      </c>
    </row>
    <row r="29" spans="1:7" ht="15" customHeight="1">
      <c r="A29" s="130" t="s">
        <v>151</v>
      </c>
      <c r="B29" s="130" t="s">
        <v>254</v>
      </c>
      <c r="C29" s="133" t="s">
        <v>55</v>
      </c>
      <c r="D29" s="130" t="s">
        <v>328</v>
      </c>
      <c r="E29" s="69" t="s">
        <v>253</v>
      </c>
      <c r="F29" s="69" t="s">
        <v>188</v>
      </c>
      <c r="G29" s="69" t="s">
        <v>189</v>
      </c>
    </row>
    <row r="30" spans="1:7" ht="37.5">
      <c r="A30" s="131" t="s">
        <v>56</v>
      </c>
      <c r="B30" s="131" t="s">
        <v>56</v>
      </c>
      <c r="C30" s="131" t="s">
        <v>11</v>
      </c>
      <c r="D30" s="131" t="s">
        <v>406</v>
      </c>
      <c r="E30" s="131" t="s">
        <v>407</v>
      </c>
      <c r="F30" s="131" t="s">
        <v>197</v>
      </c>
      <c r="G30" s="119">
        <v>2020</v>
      </c>
    </row>
    <row r="31" spans="1:7" ht="25">
      <c r="A31" s="182" t="s">
        <v>201</v>
      </c>
      <c r="B31" s="182" t="s">
        <v>207</v>
      </c>
      <c r="C31" s="182" t="s">
        <v>12</v>
      </c>
      <c r="D31" s="182" t="s">
        <v>973</v>
      </c>
      <c r="E31" s="182" t="s">
        <v>408</v>
      </c>
      <c r="F31" s="182" t="s">
        <v>409</v>
      </c>
      <c r="G31" s="119">
        <v>2020</v>
      </c>
    </row>
    <row r="32" spans="1:7" ht="37.5">
      <c r="A32" s="182" t="s">
        <v>201</v>
      </c>
      <c r="B32" s="182" t="s">
        <v>207</v>
      </c>
      <c r="C32" s="182" t="s">
        <v>12</v>
      </c>
      <c r="D32" s="182" t="s">
        <v>974</v>
      </c>
      <c r="E32" s="182" t="s">
        <v>410</v>
      </c>
      <c r="F32" s="182" t="s">
        <v>409</v>
      </c>
      <c r="G32" s="119">
        <v>2020</v>
      </c>
    </row>
    <row r="33" spans="1:7" ht="50">
      <c r="A33" s="182" t="s">
        <v>201</v>
      </c>
      <c r="B33" s="182" t="s">
        <v>207</v>
      </c>
      <c r="C33" s="182" t="s">
        <v>12</v>
      </c>
      <c r="D33" s="182" t="s">
        <v>216</v>
      </c>
      <c r="E33" s="182" t="s">
        <v>411</v>
      </c>
      <c r="F33" s="182" t="s">
        <v>409</v>
      </c>
      <c r="G33" s="119">
        <v>2020</v>
      </c>
    </row>
    <row r="34" spans="1:7" ht="25">
      <c r="A34" s="182" t="s">
        <v>201</v>
      </c>
      <c r="B34" s="182" t="s">
        <v>207</v>
      </c>
      <c r="C34" s="182" t="s">
        <v>12</v>
      </c>
      <c r="D34" s="182" t="s">
        <v>208</v>
      </c>
      <c r="E34" s="182" t="s">
        <v>412</v>
      </c>
      <c r="F34" s="182" t="s">
        <v>409</v>
      </c>
      <c r="G34" s="119">
        <v>2020</v>
      </c>
    </row>
    <row r="35" spans="1:7" ht="25">
      <c r="A35" s="182" t="s">
        <v>56</v>
      </c>
      <c r="B35" s="182" t="s">
        <v>56</v>
      </c>
      <c r="C35" s="182" t="s">
        <v>11</v>
      </c>
      <c r="D35" s="182" t="s">
        <v>246</v>
      </c>
      <c r="E35" s="182" t="s">
        <v>413</v>
      </c>
      <c r="F35" s="182" t="s">
        <v>414</v>
      </c>
      <c r="G35" s="185">
        <v>2019</v>
      </c>
    </row>
    <row r="36" spans="1:7">
      <c r="A36" s="182" t="s">
        <v>56</v>
      </c>
      <c r="B36" s="182" t="s">
        <v>56</v>
      </c>
      <c r="C36" s="182" t="s">
        <v>241</v>
      </c>
      <c r="D36" s="182" t="s">
        <v>242</v>
      </c>
      <c r="E36" s="196" t="s">
        <v>243</v>
      </c>
      <c r="F36" s="182" t="s">
        <v>415</v>
      </c>
      <c r="G36" s="185">
        <v>2019</v>
      </c>
    </row>
    <row r="37" spans="1:7" ht="25">
      <c r="A37" s="182" t="s">
        <v>56</v>
      </c>
      <c r="B37" s="182" t="s">
        <v>56</v>
      </c>
      <c r="C37" s="182" t="s">
        <v>241</v>
      </c>
      <c r="D37" s="182" t="s">
        <v>416</v>
      </c>
      <c r="E37" s="182" t="s">
        <v>417</v>
      </c>
      <c r="F37" s="182" t="s">
        <v>418</v>
      </c>
      <c r="G37" s="185">
        <v>2019</v>
      </c>
    </row>
    <row r="38" spans="1:7" ht="37.5">
      <c r="A38" s="196" t="s">
        <v>56</v>
      </c>
      <c r="B38" s="196" t="s">
        <v>56</v>
      </c>
      <c r="C38" s="196" t="s">
        <v>12</v>
      </c>
      <c r="D38" s="196" t="s">
        <v>244</v>
      </c>
      <c r="E38" s="196" t="s">
        <v>346</v>
      </c>
      <c r="F38" s="196" t="s">
        <v>280</v>
      </c>
      <c r="G38" s="185">
        <v>2019</v>
      </c>
    </row>
    <row r="39" spans="1:7" ht="25">
      <c r="A39" s="196" t="s">
        <v>56</v>
      </c>
      <c r="B39" s="196" t="s">
        <v>56</v>
      </c>
      <c r="C39" s="196" t="s">
        <v>12</v>
      </c>
      <c r="D39" s="196" t="s">
        <v>244</v>
      </c>
      <c r="E39" s="196" t="s">
        <v>279</v>
      </c>
      <c r="F39" s="196" t="s">
        <v>280</v>
      </c>
      <c r="G39" s="185">
        <v>2019</v>
      </c>
    </row>
    <row r="40" spans="1:7" ht="37.5">
      <c r="A40" s="196" t="s">
        <v>56</v>
      </c>
      <c r="B40" s="196" t="s">
        <v>56</v>
      </c>
      <c r="C40" s="196" t="s">
        <v>12</v>
      </c>
      <c r="D40" s="196" t="s">
        <v>244</v>
      </c>
      <c r="E40" s="196" t="s">
        <v>355</v>
      </c>
      <c r="F40" s="196" t="s">
        <v>280</v>
      </c>
      <c r="G40" s="185">
        <v>2019</v>
      </c>
    </row>
    <row r="41" spans="1:7" ht="25">
      <c r="A41" s="196" t="s">
        <v>56</v>
      </c>
      <c r="B41" s="196" t="s">
        <v>56</v>
      </c>
      <c r="C41" s="196" t="s">
        <v>12</v>
      </c>
      <c r="D41" s="196" t="s">
        <v>244</v>
      </c>
      <c r="E41" s="196" t="s">
        <v>356</v>
      </c>
      <c r="F41" s="196" t="s">
        <v>280</v>
      </c>
      <c r="G41" s="185">
        <v>2019</v>
      </c>
    </row>
    <row r="42" spans="1:7" ht="37.5">
      <c r="A42" s="196" t="s">
        <v>56</v>
      </c>
      <c r="B42" s="196" t="s">
        <v>56</v>
      </c>
      <c r="C42" s="196" t="s">
        <v>12</v>
      </c>
      <c r="D42" s="196" t="s">
        <v>244</v>
      </c>
      <c r="E42" s="196" t="s">
        <v>357</v>
      </c>
      <c r="F42" s="196" t="s">
        <v>280</v>
      </c>
      <c r="G42" s="185">
        <v>2019</v>
      </c>
    </row>
    <row r="43" spans="1:7" ht="37.5">
      <c r="A43" s="196" t="s">
        <v>56</v>
      </c>
      <c r="B43" s="196" t="s">
        <v>56</v>
      </c>
      <c r="C43" s="196" t="s">
        <v>12</v>
      </c>
      <c r="D43" s="196" t="s">
        <v>244</v>
      </c>
      <c r="E43" s="196" t="s">
        <v>358</v>
      </c>
      <c r="F43" s="196" t="s">
        <v>280</v>
      </c>
      <c r="G43" s="185">
        <v>2019</v>
      </c>
    </row>
    <row r="44" spans="1:7" ht="37.5">
      <c r="A44" s="196" t="s">
        <v>56</v>
      </c>
      <c r="B44" s="196" t="s">
        <v>56</v>
      </c>
      <c r="C44" s="196" t="s">
        <v>12</v>
      </c>
      <c r="D44" s="196" t="s">
        <v>244</v>
      </c>
      <c r="E44" s="196" t="s">
        <v>359</v>
      </c>
      <c r="F44" s="196" t="s">
        <v>280</v>
      </c>
      <c r="G44" s="185">
        <v>2019</v>
      </c>
    </row>
    <row r="45" spans="1:7" ht="37.5">
      <c r="A45" s="196" t="s">
        <v>56</v>
      </c>
      <c r="B45" s="196" t="s">
        <v>56</v>
      </c>
      <c r="C45" s="196" t="s">
        <v>12</v>
      </c>
      <c r="D45" s="196" t="s">
        <v>244</v>
      </c>
      <c r="E45" s="196" t="s">
        <v>419</v>
      </c>
      <c r="F45" s="196" t="s">
        <v>280</v>
      </c>
      <c r="G45" s="185">
        <v>2019</v>
      </c>
    </row>
    <row r="46" spans="1:7" ht="25">
      <c r="A46" s="197" t="s">
        <v>41</v>
      </c>
      <c r="B46" s="197" t="s">
        <v>207</v>
      </c>
      <c r="C46" s="197" t="s">
        <v>11</v>
      </c>
      <c r="D46" s="189" t="s">
        <v>48</v>
      </c>
      <c r="E46" s="189" t="s">
        <v>420</v>
      </c>
      <c r="F46" s="189" t="s">
        <v>344</v>
      </c>
      <c r="G46" s="198">
        <v>2019</v>
      </c>
    </row>
    <row r="47" spans="1:7" ht="25">
      <c r="A47" s="196" t="s">
        <v>41</v>
      </c>
      <c r="B47" s="196" t="s">
        <v>207</v>
      </c>
      <c r="C47" s="148" t="s">
        <v>11</v>
      </c>
      <c r="D47" s="196" t="s">
        <v>48</v>
      </c>
      <c r="E47" s="196" t="s">
        <v>214</v>
      </c>
      <c r="F47" s="196" t="s">
        <v>329</v>
      </c>
      <c r="G47" s="185">
        <v>2018</v>
      </c>
    </row>
    <row r="48" spans="1:7" ht="24.9" customHeight="1">
      <c r="A48" s="181" t="s">
        <v>201</v>
      </c>
      <c r="B48" s="196" t="s">
        <v>207</v>
      </c>
      <c r="C48" s="148" t="s">
        <v>12</v>
      </c>
      <c r="D48" s="196" t="s">
        <v>330</v>
      </c>
      <c r="E48" s="196" t="s">
        <v>331</v>
      </c>
      <c r="F48" s="182" t="s">
        <v>218</v>
      </c>
      <c r="G48" s="198">
        <v>2018</v>
      </c>
    </row>
    <row r="49" spans="1:7" ht="24.9" customHeight="1">
      <c r="A49" s="181" t="s">
        <v>201</v>
      </c>
      <c r="B49" s="196" t="s">
        <v>207</v>
      </c>
      <c r="C49" s="148" t="s">
        <v>12</v>
      </c>
      <c r="D49" s="196" t="s">
        <v>216</v>
      </c>
      <c r="E49" s="196" t="s">
        <v>210</v>
      </c>
      <c r="F49" s="182" t="s">
        <v>218</v>
      </c>
      <c r="G49" s="198">
        <v>2018</v>
      </c>
    </row>
    <row r="50" spans="1:7" ht="25">
      <c r="A50" s="181" t="s">
        <v>201</v>
      </c>
      <c r="B50" s="196" t="s">
        <v>207</v>
      </c>
      <c r="C50" s="148" t="s">
        <v>12</v>
      </c>
      <c r="D50" s="196" t="s">
        <v>216</v>
      </c>
      <c r="E50" s="196" t="s">
        <v>332</v>
      </c>
      <c r="F50" s="182" t="s">
        <v>218</v>
      </c>
      <c r="G50" s="198">
        <v>2018</v>
      </c>
    </row>
    <row r="51" spans="1:7" ht="25">
      <c r="A51" s="181" t="s">
        <v>201</v>
      </c>
      <c r="B51" s="196" t="s">
        <v>207</v>
      </c>
      <c r="C51" s="148" t="s">
        <v>12</v>
      </c>
      <c r="D51" s="196" t="s">
        <v>216</v>
      </c>
      <c r="E51" s="196" t="s">
        <v>333</v>
      </c>
      <c r="F51" s="182" t="s">
        <v>218</v>
      </c>
      <c r="G51" s="198">
        <v>2018</v>
      </c>
    </row>
    <row r="52" spans="1:7" ht="62.5">
      <c r="A52" s="181" t="s">
        <v>201</v>
      </c>
      <c r="B52" s="196" t="s">
        <v>207</v>
      </c>
      <c r="C52" s="148" t="s">
        <v>12</v>
      </c>
      <c r="D52" s="196" t="s">
        <v>216</v>
      </c>
      <c r="E52" s="196" t="s">
        <v>334</v>
      </c>
      <c r="F52" s="182" t="s">
        <v>220</v>
      </c>
      <c r="G52" s="198">
        <v>2018</v>
      </c>
    </row>
    <row r="53" spans="1:7" ht="24.9" customHeight="1">
      <c r="A53" s="181" t="s">
        <v>201</v>
      </c>
      <c r="B53" s="196" t="s">
        <v>207</v>
      </c>
      <c r="C53" s="148" t="s">
        <v>12</v>
      </c>
      <c r="D53" s="196" t="s">
        <v>216</v>
      </c>
      <c r="E53" s="196" t="s">
        <v>335</v>
      </c>
      <c r="F53" s="182" t="s">
        <v>220</v>
      </c>
      <c r="G53" s="198">
        <v>2018</v>
      </c>
    </row>
    <row r="54" spans="1:7" ht="24.9" customHeight="1">
      <c r="A54" s="181" t="s">
        <v>201</v>
      </c>
      <c r="B54" s="196" t="s">
        <v>207</v>
      </c>
      <c r="C54" s="148" t="s">
        <v>12</v>
      </c>
      <c r="D54" s="196" t="s">
        <v>216</v>
      </c>
      <c r="E54" s="196" t="s">
        <v>336</v>
      </c>
      <c r="F54" s="182" t="s">
        <v>220</v>
      </c>
      <c r="G54" s="198">
        <v>2018</v>
      </c>
    </row>
    <row r="55" spans="1:7" ht="24.9" customHeight="1">
      <c r="A55" s="181" t="s">
        <v>201</v>
      </c>
      <c r="B55" s="196" t="s">
        <v>230</v>
      </c>
      <c r="C55" s="148" t="s">
        <v>11</v>
      </c>
      <c r="D55" s="196" t="s">
        <v>231</v>
      </c>
      <c r="E55" s="196" t="s">
        <v>363</v>
      </c>
      <c r="F55" s="196" t="s">
        <v>337</v>
      </c>
      <c r="G55" s="183">
        <v>2018</v>
      </c>
    </row>
    <row r="56" spans="1:7" ht="33.5" customHeight="1">
      <c r="A56" s="181" t="s">
        <v>201</v>
      </c>
      <c r="B56" s="196" t="s">
        <v>230</v>
      </c>
      <c r="C56" s="148" t="s">
        <v>11</v>
      </c>
      <c r="D56" s="196" t="s">
        <v>231</v>
      </c>
      <c r="E56" s="196" t="s">
        <v>338</v>
      </c>
      <c r="F56" s="196" t="s">
        <v>337</v>
      </c>
      <c r="G56" s="183">
        <v>2018</v>
      </c>
    </row>
    <row r="57" spans="1:7" ht="27" customHeight="1">
      <c r="A57" s="181" t="s">
        <v>201</v>
      </c>
      <c r="B57" s="196" t="s">
        <v>230</v>
      </c>
      <c r="C57" s="148" t="s">
        <v>11</v>
      </c>
      <c r="D57" s="196" t="s">
        <v>231</v>
      </c>
      <c r="E57" s="196" t="s">
        <v>339</v>
      </c>
      <c r="F57" s="196" t="s">
        <v>337</v>
      </c>
      <c r="G57" s="183">
        <v>2018</v>
      </c>
    </row>
    <row r="58" spans="1:7" ht="27" customHeight="1">
      <c r="A58" s="181" t="s">
        <v>201</v>
      </c>
      <c r="B58" s="196" t="s">
        <v>230</v>
      </c>
      <c r="C58" s="148" t="s">
        <v>11</v>
      </c>
      <c r="D58" s="196" t="s">
        <v>231</v>
      </c>
      <c r="E58" s="196" t="s">
        <v>340</v>
      </c>
      <c r="F58" s="196" t="s">
        <v>337</v>
      </c>
      <c r="G58" s="183">
        <v>2018</v>
      </c>
    </row>
    <row r="59" spans="1:7" ht="28.65" customHeight="1">
      <c r="A59" s="181" t="s">
        <v>201</v>
      </c>
      <c r="B59" s="196" t="s">
        <v>230</v>
      </c>
      <c r="C59" s="148" t="s">
        <v>11</v>
      </c>
      <c r="D59" s="196" t="s">
        <v>231</v>
      </c>
      <c r="E59" s="196" t="s">
        <v>341</v>
      </c>
      <c r="F59" s="196" t="s">
        <v>337</v>
      </c>
      <c r="G59" s="183">
        <v>2018</v>
      </c>
    </row>
    <row r="60" spans="1:7" ht="30.75" customHeight="1">
      <c r="A60" s="181" t="s">
        <v>201</v>
      </c>
      <c r="B60" s="196" t="s">
        <v>230</v>
      </c>
      <c r="C60" s="148" t="s">
        <v>11</v>
      </c>
      <c r="D60" s="196" t="s">
        <v>231</v>
      </c>
      <c r="E60" s="196" t="s">
        <v>342</v>
      </c>
      <c r="F60" s="196" t="s">
        <v>337</v>
      </c>
      <c r="G60" s="183">
        <v>2018</v>
      </c>
    </row>
    <row r="61" spans="1:7" ht="25">
      <c r="A61" s="181" t="s">
        <v>201</v>
      </c>
      <c r="B61" s="196" t="s">
        <v>230</v>
      </c>
      <c r="C61" s="148" t="s">
        <v>11</v>
      </c>
      <c r="D61" s="196" t="s">
        <v>231</v>
      </c>
      <c r="E61" s="196" t="s">
        <v>343</v>
      </c>
      <c r="F61" s="196" t="s">
        <v>344</v>
      </c>
      <c r="G61" s="183">
        <v>2018</v>
      </c>
    </row>
    <row r="62" spans="1:7" ht="24.9" customHeight="1">
      <c r="A62" s="181" t="s">
        <v>201</v>
      </c>
      <c r="B62" s="196" t="s">
        <v>230</v>
      </c>
      <c r="C62" s="148" t="s">
        <v>11</v>
      </c>
      <c r="D62" s="196" t="s">
        <v>231</v>
      </c>
      <c r="E62" s="196" t="s">
        <v>345</v>
      </c>
      <c r="F62" s="196" t="s">
        <v>344</v>
      </c>
      <c r="G62" s="183">
        <v>2018</v>
      </c>
    </row>
    <row r="63" spans="1:7" ht="24.9" customHeight="1">
      <c r="A63" s="134" t="s">
        <v>56</v>
      </c>
      <c r="B63" s="131" t="s">
        <v>56</v>
      </c>
      <c r="C63" s="134" t="s">
        <v>241</v>
      </c>
      <c r="D63" s="131" t="s">
        <v>347</v>
      </c>
      <c r="E63" s="131" t="s">
        <v>421</v>
      </c>
      <c r="F63" s="131" t="s">
        <v>418</v>
      </c>
      <c r="G63" s="135">
        <v>2018</v>
      </c>
    </row>
    <row r="64" spans="1:7" ht="24.9" customHeight="1">
      <c r="A64" s="196" t="s">
        <v>56</v>
      </c>
      <c r="B64" s="196" t="s">
        <v>56</v>
      </c>
      <c r="C64" s="148" t="s">
        <v>241</v>
      </c>
      <c r="D64" s="196" t="s">
        <v>347</v>
      </c>
      <c r="E64" s="196" t="s">
        <v>348</v>
      </c>
      <c r="F64" s="196" t="s">
        <v>245</v>
      </c>
      <c r="G64" s="183">
        <v>2018</v>
      </c>
    </row>
    <row r="65" spans="1:7" ht="24.9" customHeight="1">
      <c r="A65" s="196" t="s">
        <v>56</v>
      </c>
      <c r="B65" s="196" t="s">
        <v>56</v>
      </c>
      <c r="C65" s="148" t="s">
        <v>11</v>
      </c>
      <c r="D65" s="196" t="s">
        <v>349</v>
      </c>
      <c r="E65" s="196" t="s">
        <v>350</v>
      </c>
      <c r="F65" s="196" t="s">
        <v>351</v>
      </c>
      <c r="G65" s="183">
        <v>2018</v>
      </c>
    </row>
    <row r="66" spans="1:7" ht="24.9" customHeight="1">
      <c r="A66" s="196" t="s">
        <v>41</v>
      </c>
      <c r="B66" s="196" t="s">
        <v>30</v>
      </c>
      <c r="C66" s="148" t="s">
        <v>11</v>
      </c>
      <c r="D66" s="196" t="s">
        <v>42</v>
      </c>
      <c r="E66" s="196" t="s">
        <v>190</v>
      </c>
      <c r="F66" s="196" t="s">
        <v>191</v>
      </c>
      <c r="G66" s="183">
        <v>2017</v>
      </c>
    </row>
    <row r="67" spans="1:7" ht="24.9" customHeight="1">
      <c r="A67" s="196" t="s">
        <v>41</v>
      </c>
      <c r="B67" s="196" t="s">
        <v>30</v>
      </c>
      <c r="C67" s="148" t="s">
        <v>11</v>
      </c>
      <c r="D67" s="196" t="s">
        <v>42</v>
      </c>
      <c r="E67" s="196" t="s">
        <v>192</v>
      </c>
      <c r="F67" s="196" t="s">
        <v>191</v>
      </c>
      <c r="G67" s="183">
        <v>2017</v>
      </c>
    </row>
    <row r="68" spans="1:7" ht="38" customHeight="1">
      <c r="A68" s="196" t="s">
        <v>41</v>
      </c>
      <c r="B68" s="196" t="s">
        <v>207</v>
      </c>
      <c r="C68" s="148" t="s">
        <v>12</v>
      </c>
      <c r="D68" s="196" t="s">
        <v>208</v>
      </c>
      <c r="E68" s="196" t="s">
        <v>209</v>
      </c>
      <c r="F68" s="196" t="s">
        <v>281</v>
      </c>
      <c r="G68" s="183">
        <v>2017</v>
      </c>
    </row>
    <row r="69" spans="1:7" ht="27.65" customHeight="1">
      <c r="A69" s="196" t="s">
        <v>41</v>
      </c>
      <c r="B69" s="196" t="s">
        <v>207</v>
      </c>
      <c r="C69" s="148" t="s">
        <v>12</v>
      </c>
      <c r="D69" s="196" t="s">
        <v>208</v>
      </c>
      <c r="E69" s="196" t="s">
        <v>217</v>
      </c>
      <c r="F69" s="196" t="s">
        <v>352</v>
      </c>
      <c r="G69" s="183">
        <v>2017</v>
      </c>
    </row>
    <row r="70" spans="1:7" ht="25">
      <c r="A70" s="181" t="s">
        <v>201</v>
      </c>
      <c r="B70" s="196" t="s">
        <v>207</v>
      </c>
      <c r="C70" s="148" t="s">
        <v>12</v>
      </c>
      <c r="D70" s="196" t="s">
        <v>216</v>
      </c>
      <c r="E70" s="196" t="s">
        <v>217</v>
      </c>
      <c r="F70" s="196" t="s">
        <v>218</v>
      </c>
      <c r="G70" s="183">
        <v>2017</v>
      </c>
    </row>
    <row r="71" spans="1:7" ht="283.5" customHeight="1">
      <c r="A71" s="181" t="s">
        <v>201</v>
      </c>
      <c r="B71" s="196" t="s">
        <v>207</v>
      </c>
      <c r="C71" s="148" t="s">
        <v>12</v>
      </c>
      <c r="D71" s="196" t="s">
        <v>216</v>
      </c>
      <c r="E71" s="196" t="s">
        <v>353</v>
      </c>
      <c r="F71" s="196" t="s">
        <v>219</v>
      </c>
      <c r="G71" s="183">
        <v>2017</v>
      </c>
    </row>
    <row r="72" spans="1:7" ht="43.4" customHeight="1">
      <c r="A72" s="181" t="s">
        <v>201</v>
      </c>
      <c r="B72" s="196" t="s">
        <v>207</v>
      </c>
      <c r="C72" s="148" t="s">
        <v>12</v>
      </c>
      <c r="D72" s="196" t="s">
        <v>216</v>
      </c>
      <c r="E72" s="196" t="s">
        <v>354</v>
      </c>
      <c r="F72" s="196" t="s">
        <v>218</v>
      </c>
      <c r="G72" s="183">
        <v>2017</v>
      </c>
    </row>
    <row r="73" spans="1:7" ht="37.5">
      <c r="A73" s="181" t="s">
        <v>201</v>
      </c>
      <c r="B73" s="196" t="s">
        <v>207</v>
      </c>
      <c r="C73" s="148" t="s">
        <v>12</v>
      </c>
      <c r="D73" s="196" t="s">
        <v>216</v>
      </c>
      <c r="E73" s="196" t="s">
        <v>209</v>
      </c>
      <c r="F73" s="196" t="s">
        <v>218</v>
      </c>
      <c r="G73" s="183">
        <v>2017</v>
      </c>
    </row>
    <row r="74" spans="1:7" ht="24.9" customHeight="1">
      <c r="A74" s="181" t="s">
        <v>201</v>
      </c>
      <c r="B74" s="196" t="s">
        <v>230</v>
      </c>
      <c r="C74" s="148" t="s">
        <v>11</v>
      </c>
      <c r="D74" s="196" t="s">
        <v>231</v>
      </c>
      <c r="E74" s="196" t="s">
        <v>232</v>
      </c>
      <c r="F74" s="196" t="s">
        <v>233</v>
      </c>
      <c r="G74" s="183">
        <v>2017</v>
      </c>
    </row>
    <row r="75" spans="1:7" ht="24.9" customHeight="1">
      <c r="A75" s="181" t="s">
        <v>201</v>
      </c>
      <c r="B75" s="196" t="s">
        <v>230</v>
      </c>
      <c r="C75" s="148" t="s">
        <v>11</v>
      </c>
      <c r="D75" s="196" t="s">
        <v>231</v>
      </c>
      <c r="E75" s="196" t="s">
        <v>234</v>
      </c>
      <c r="F75" s="196" t="s">
        <v>191</v>
      </c>
      <c r="G75" s="183">
        <v>2017</v>
      </c>
    </row>
    <row r="76" spans="1:7" ht="37.5">
      <c r="A76" s="181" t="s">
        <v>201</v>
      </c>
      <c r="B76" s="196" t="s">
        <v>230</v>
      </c>
      <c r="C76" s="148" t="s">
        <v>11</v>
      </c>
      <c r="D76" s="196" t="s">
        <v>231</v>
      </c>
      <c r="E76" s="196" t="s">
        <v>235</v>
      </c>
      <c r="F76" s="196" t="s">
        <v>191</v>
      </c>
      <c r="G76" s="183">
        <v>2017</v>
      </c>
    </row>
    <row r="77" spans="1:7" ht="24.9" customHeight="1">
      <c r="A77" s="131" t="s">
        <v>56</v>
      </c>
      <c r="B77" s="131" t="s">
        <v>56</v>
      </c>
      <c r="C77" s="134" t="s">
        <v>241</v>
      </c>
      <c r="D77" s="131" t="s">
        <v>242</v>
      </c>
      <c r="E77" s="131" t="s">
        <v>243</v>
      </c>
      <c r="F77" s="131" t="s">
        <v>422</v>
      </c>
      <c r="G77" s="135">
        <v>2017</v>
      </c>
    </row>
    <row r="78" spans="1:7" ht="24.9" customHeight="1">
      <c r="A78" s="196" t="s">
        <v>41</v>
      </c>
      <c r="B78" s="196" t="s">
        <v>221</v>
      </c>
      <c r="C78" s="148" t="s">
        <v>36</v>
      </c>
      <c r="D78" s="196" t="s">
        <v>52</v>
      </c>
      <c r="E78" s="196" t="s">
        <v>227</v>
      </c>
      <c r="F78" s="196" t="s">
        <v>226</v>
      </c>
      <c r="G78" s="183">
        <v>2017</v>
      </c>
    </row>
    <row r="79" spans="1:7" ht="44.4" customHeight="1">
      <c r="A79" s="196" t="s">
        <v>41</v>
      </c>
      <c r="B79" s="196" t="s">
        <v>30</v>
      </c>
      <c r="C79" s="148" t="s">
        <v>11</v>
      </c>
      <c r="D79" s="196" t="s">
        <v>42</v>
      </c>
      <c r="E79" s="196" t="s">
        <v>196</v>
      </c>
      <c r="F79" s="196" t="s">
        <v>197</v>
      </c>
      <c r="G79" s="185">
        <v>2016</v>
      </c>
    </row>
    <row r="80" spans="1:7" ht="25">
      <c r="A80" s="196" t="s">
        <v>41</v>
      </c>
      <c r="B80" s="196" t="s">
        <v>30</v>
      </c>
      <c r="C80" s="148" t="s">
        <v>11</v>
      </c>
      <c r="D80" s="196" t="s">
        <v>193</v>
      </c>
      <c r="E80" s="196" t="s">
        <v>194</v>
      </c>
      <c r="F80" s="196" t="s">
        <v>195</v>
      </c>
      <c r="G80" s="185">
        <v>2016</v>
      </c>
    </row>
    <row r="81" spans="1:7" ht="28.25" customHeight="1">
      <c r="A81" s="196" t="s">
        <v>41</v>
      </c>
      <c r="B81" s="196" t="s">
        <v>207</v>
      </c>
      <c r="C81" s="148" t="s">
        <v>11</v>
      </c>
      <c r="D81" s="196" t="s">
        <v>48</v>
      </c>
      <c r="E81" s="196" t="s">
        <v>212</v>
      </c>
      <c r="F81" s="196" t="s">
        <v>213</v>
      </c>
      <c r="G81" s="185">
        <v>2016</v>
      </c>
    </row>
    <row r="82" spans="1:7" ht="25.65" customHeight="1">
      <c r="A82" s="181" t="s">
        <v>201</v>
      </c>
      <c r="B82" s="196" t="s">
        <v>230</v>
      </c>
      <c r="C82" s="148" t="s">
        <v>11</v>
      </c>
      <c r="D82" s="196" t="s">
        <v>231</v>
      </c>
      <c r="E82" s="196" t="s">
        <v>236</v>
      </c>
      <c r="F82" s="196" t="s">
        <v>237</v>
      </c>
      <c r="G82" s="185">
        <v>2016</v>
      </c>
    </row>
    <row r="83" spans="1:7" ht="28.65" customHeight="1">
      <c r="A83" s="181" t="s">
        <v>201</v>
      </c>
      <c r="B83" s="196" t="s">
        <v>230</v>
      </c>
      <c r="C83" s="148" t="s">
        <v>11</v>
      </c>
      <c r="D83" s="196" t="s">
        <v>231</v>
      </c>
      <c r="E83" s="196" t="s">
        <v>238</v>
      </c>
      <c r="F83" s="196" t="s">
        <v>237</v>
      </c>
      <c r="G83" s="185">
        <v>2016</v>
      </c>
    </row>
    <row r="84" spans="1:7">
      <c r="A84" s="181" t="s">
        <v>201</v>
      </c>
      <c r="B84" s="196" t="s">
        <v>230</v>
      </c>
      <c r="C84" s="148" t="s">
        <v>11</v>
      </c>
      <c r="D84" s="196" t="s">
        <v>231</v>
      </c>
      <c r="E84" s="196" t="s">
        <v>239</v>
      </c>
      <c r="F84" s="196" t="s">
        <v>240</v>
      </c>
      <c r="G84" s="183">
        <v>2016</v>
      </c>
    </row>
    <row r="85" spans="1:7" ht="23.9" customHeight="1">
      <c r="A85" s="196" t="s">
        <v>56</v>
      </c>
      <c r="B85" s="196" t="s">
        <v>56</v>
      </c>
      <c r="C85" s="148" t="s">
        <v>241</v>
      </c>
      <c r="D85" s="196" t="s">
        <v>250</v>
      </c>
      <c r="E85" s="196" t="s">
        <v>251</v>
      </c>
      <c r="F85" s="196" t="s">
        <v>245</v>
      </c>
      <c r="G85" s="185">
        <v>2016</v>
      </c>
    </row>
    <row r="86" spans="1:7" ht="41.4" customHeight="1">
      <c r="A86" s="196" t="s">
        <v>201</v>
      </c>
      <c r="B86" s="196" t="s">
        <v>30</v>
      </c>
      <c r="C86" s="148" t="s">
        <v>11</v>
      </c>
      <c r="D86" s="196" t="s">
        <v>202</v>
      </c>
      <c r="E86" s="196" t="s">
        <v>206</v>
      </c>
      <c r="F86" s="196" t="s">
        <v>197</v>
      </c>
      <c r="G86" s="185">
        <v>2015</v>
      </c>
    </row>
    <row r="87" spans="1:7" ht="24.9" customHeight="1">
      <c r="A87" s="196" t="s">
        <v>41</v>
      </c>
      <c r="B87" s="196" t="s">
        <v>207</v>
      </c>
      <c r="C87" s="148" t="s">
        <v>12</v>
      </c>
      <c r="D87" s="196" t="s">
        <v>208</v>
      </c>
      <c r="E87" s="196" t="s">
        <v>360</v>
      </c>
      <c r="F87" s="196" t="s">
        <v>211</v>
      </c>
      <c r="G87" s="185">
        <v>2015</v>
      </c>
    </row>
    <row r="88" spans="1:7" ht="15" customHeight="1">
      <c r="A88" s="196" t="s">
        <v>201</v>
      </c>
      <c r="B88" s="196" t="s">
        <v>30</v>
      </c>
      <c r="C88" s="148" t="s">
        <v>11</v>
      </c>
      <c r="D88" s="196" t="s">
        <v>202</v>
      </c>
      <c r="E88" s="196" t="s">
        <v>203</v>
      </c>
      <c r="F88" s="196" t="s">
        <v>191</v>
      </c>
      <c r="G88" s="185">
        <v>2014</v>
      </c>
    </row>
    <row r="89" spans="1:7" ht="15" customHeight="1">
      <c r="A89" s="196" t="s">
        <v>201</v>
      </c>
      <c r="B89" s="196" t="s">
        <v>30</v>
      </c>
      <c r="C89" s="148" t="s">
        <v>11</v>
      </c>
      <c r="D89" s="196" t="s">
        <v>202</v>
      </c>
      <c r="E89" s="196" t="s">
        <v>204</v>
      </c>
      <c r="F89" s="196" t="s">
        <v>191</v>
      </c>
      <c r="G89" s="185">
        <v>2014</v>
      </c>
    </row>
    <row r="90" spans="1:7" ht="25">
      <c r="A90" s="196" t="s">
        <v>41</v>
      </c>
      <c r="B90" s="196" t="s">
        <v>207</v>
      </c>
      <c r="C90" s="148" t="s">
        <v>11</v>
      </c>
      <c r="D90" s="196" t="s">
        <v>48</v>
      </c>
      <c r="E90" s="196" t="s">
        <v>361</v>
      </c>
      <c r="F90" s="196" t="s">
        <v>215</v>
      </c>
      <c r="G90" s="185">
        <v>2014</v>
      </c>
    </row>
    <row r="91" spans="1:7">
      <c r="A91" s="196" t="s">
        <v>56</v>
      </c>
      <c r="B91" s="196" t="s">
        <v>56</v>
      </c>
      <c r="C91" s="148" t="s">
        <v>11</v>
      </c>
      <c r="D91" s="196" t="s">
        <v>246</v>
      </c>
      <c r="E91" s="196" t="s">
        <v>248</v>
      </c>
      <c r="F91" s="196" t="s">
        <v>247</v>
      </c>
      <c r="G91" s="185">
        <v>2014</v>
      </c>
    </row>
    <row r="92" spans="1:7" ht="28.25" customHeight="1">
      <c r="A92" s="196" t="s">
        <v>56</v>
      </c>
      <c r="B92" s="196" t="s">
        <v>56</v>
      </c>
      <c r="C92" s="148" t="s">
        <v>11</v>
      </c>
      <c r="D92" s="196" t="s">
        <v>246</v>
      </c>
      <c r="E92" s="196" t="s">
        <v>249</v>
      </c>
      <c r="F92" s="196" t="s">
        <v>247</v>
      </c>
      <c r="G92" s="185">
        <v>2014</v>
      </c>
    </row>
    <row r="93" spans="1:7" ht="24.9" customHeight="1">
      <c r="A93" s="196" t="s">
        <v>41</v>
      </c>
      <c r="B93" s="196" t="s">
        <v>30</v>
      </c>
      <c r="C93" s="148" t="s">
        <v>11</v>
      </c>
      <c r="D93" s="196" t="s">
        <v>193</v>
      </c>
      <c r="E93" s="196" t="s">
        <v>198</v>
      </c>
      <c r="F93" s="196" t="s">
        <v>197</v>
      </c>
      <c r="G93" s="185">
        <v>2013</v>
      </c>
    </row>
    <row r="94" spans="1:7" ht="15" customHeight="1">
      <c r="A94" s="196" t="s">
        <v>201</v>
      </c>
      <c r="B94" s="196" t="s">
        <v>30</v>
      </c>
      <c r="C94" s="148" t="s">
        <v>11</v>
      </c>
      <c r="D94" s="196" t="s">
        <v>202</v>
      </c>
      <c r="E94" s="196" t="s">
        <v>205</v>
      </c>
      <c r="F94" s="196" t="s">
        <v>197</v>
      </c>
      <c r="G94" s="185">
        <v>2013</v>
      </c>
    </row>
    <row r="95" spans="1:7" ht="15" customHeight="1">
      <c r="A95" s="196" t="s">
        <v>41</v>
      </c>
      <c r="B95" s="196" t="s">
        <v>207</v>
      </c>
      <c r="C95" s="148" t="s">
        <v>11</v>
      </c>
      <c r="D95" s="196" t="s">
        <v>48</v>
      </c>
      <c r="E95" s="196" t="s">
        <v>362</v>
      </c>
      <c r="F95" s="196" t="s">
        <v>191</v>
      </c>
      <c r="G95" s="185">
        <v>2013</v>
      </c>
    </row>
    <row r="96" spans="1:7" ht="15" customHeight="1">
      <c r="A96" s="199" t="s">
        <v>56</v>
      </c>
      <c r="B96" s="199" t="s">
        <v>56</v>
      </c>
      <c r="C96" s="199" t="s">
        <v>11</v>
      </c>
      <c r="D96" s="199" t="s">
        <v>423</v>
      </c>
      <c r="E96" s="199" t="s">
        <v>424</v>
      </c>
      <c r="F96" s="199" t="s">
        <v>245</v>
      </c>
      <c r="G96" s="132">
        <v>2013</v>
      </c>
    </row>
    <row r="97" spans="1:7">
      <c r="A97" s="131" t="s">
        <v>41</v>
      </c>
      <c r="B97" s="131" t="s">
        <v>30</v>
      </c>
      <c r="C97" s="134" t="s">
        <v>11</v>
      </c>
      <c r="D97" s="131" t="s">
        <v>42</v>
      </c>
      <c r="E97" s="131" t="s">
        <v>199</v>
      </c>
      <c r="F97" s="131" t="s">
        <v>200</v>
      </c>
      <c r="G97" s="119">
        <v>2012</v>
      </c>
    </row>
    <row r="98" spans="1:7">
      <c r="A98" s="131" t="s">
        <v>41</v>
      </c>
      <c r="B98" s="131" t="s">
        <v>221</v>
      </c>
      <c r="C98" s="134" t="s">
        <v>36</v>
      </c>
      <c r="D98" s="131" t="s">
        <v>52</v>
      </c>
      <c r="E98" s="131" t="s">
        <v>224</v>
      </c>
      <c r="F98" s="131" t="s">
        <v>197</v>
      </c>
      <c r="G98" s="119">
        <v>2008</v>
      </c>
    </row>
    <row r="99" spans="1:7">
      <c r="A99" s="131" t="s">
        <v>41</v>
      </c>
      <c r="B99" s="131" t="s">
        <v>221</v>
      </c>
      <c r="C99" s="134" t="s">
        <v>36</v>
      </c>
      <c r="D99" s="131" t="s">
        <v>52</v>
      </c>
      <c r="E99" s="131" t="s">
        <v>225</v>
      </c>
      <c r="F99" s="131" t="s">
        <v>226</v>
      </c>
      <c r="G99" s="119">
        <v>2008</v>
      </c>
    </row>
    <row r="100" spans="1:7" ht="30" customHeight="1">
      <c r="A100" s="131" t="s">
        <v>41</v>
      </c>
      <c r="B100" s="131" t="s">
        <v>221</v>
      </c>
      <c r="C100" s="134" t="s">
        <v>36</v>
      </c>
      <c r="D100" s="131" t="s">
        <v>52</v>
      </c>
      <c r="E100" s="131" t="s">
        <v>228</v>
      </c>
      <c r="F100" s="131" t="s">
        <v>229</v>
      </c>
      <c r="G100" s="119">
        <v>1996</v>
      </c>
    </row>
    <row r="101" spans="1:7" s="85" customFormat="1" ht="21.65" customHeight="1">
      <c r="A101" s="131" t="s">
        <v>41</v>
      </c>
      <c r="B101" s="131" t="s">
        <v>221</v>
      </c>
      <c r="C101" s="134" t="s">
        <v>36</v>
      </c>
      <c r="D101" s="131" t="s">
        <v>52</v>
      </c>
      <c r="E101" s="131" t="s">
        <v>222</v>
      </c>
      <c r="F101" s="131" t="s">
        <v>223</v>
      </c>
      <c r="G101" s="119">
        <v>1982</v>
      </c>
    </row>
    <row r="102" spans="1:7">
      <c r="A102" s="5" t="s">
        <v>152</v>
      </c>
      <c r="B102" s="200"/>
      <c r="C102" s="200"/>
      <c r="D102" s="200"/>
      <c r="E102" s="200"/>
      <c r="F102" s="200"/>
      <c r="G102" s="200"/>
    </row>
    <row r="107" spans="1:7" s="172" customFormat="1"/>
    <row r="108" spans="1:7" s="172" customFormat="1"/>
  </sheetData>
  <sheetProtection algorithmName="SHA-512" hashValue="MFC4qT9Jl6ddC3D3XlJSss7pcI6wcfkDDjeXVORpYUN3OPRdVpTY9MkEY0bz/ymtBIopON+R//vjZU8iZkr29g==" saltValue="8n2igflDLb0K2W94Wo35+Q==" spinCount="100000" sheet="1" objects="1" scenarios="1"/>
  <mergeCells count="1">
    <mergeCell ref="A12:F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H45"/>
  <sheetViews>
    <sheetView showGridLines="0" zoomScaleNormal="100" workbookViewId="0"/>
  </sheetViews>
  <sheetFormatPr defaultColWidth="8.90625" defaultRowHeight="14.5"/>
  <cols>
    <col min="1" max="1" width="23.54296875" style="171" customWidth="1"/>
    <col min="2" max="7" width="15.54296875" style="171" customWidth="1"/>
    <col min="8" max="16384" width="8.90625" style="171"/>
  </cols>
  <sheetData>
    <row r="7" spans="1:8" ht="20">
      <c r="A7" s="186" t="s">
        <v>403</v>
      </c>
    </row>
    <row r="8" spans="1:8" ht="15" thickBot="1"/>
    <row r="9" spans="1:8" ht="19" thickTop="1" thickBot="1">
      <c r="A9" s="378" t="s">
        <v>255</v>
      </c>
      <c r="B9" s="376"/>
      <c r="C9" s="376"/>
      <c r="D9" s="376"/>
      <c r="E9" s="376"/>
      <c r="F9" s="376"/>
      <c r="G9" s="376"/>
      <c r="H9" s="20"/>
    </row>
    <row r="10" spans="1:8" ht="18.5" thickTop="1">
      <c r="A10" s="187"/>
      <c r="B10" s="188"/>
      <c r="C10" s="188"/>
      <c r="D10" s="188"/>
      <c r="E10" s="188"/>
      <c r="F10" s="188"/>
    </row>
    <row r="11" spans="1:8" ht="18">
      <c r="A11" s="187"/>
      <c r="B11" s="188"/>
      <c r="C11" s="188"/>
      <c r="D11" s="188"/>
      <c r="E11" s="188"/>
      <c r="F11" s="188"/>
    </row>
    <row r="12" spans="1:8" ht="15.5">
      <c r="A12" s="6" t="s">
        <v>450</v>
      </c>
      <c r="B12" s="1"/>
      <c r="C12" s="113"/>
    </row>
    <row r="13" spans="1:8">
      <c r="A13" s="179" t="s">
        <v>0</v>
      </c>
      <c r="B13" s="243">
        <v>2020</v>
      </c>
      <c r="C13" s="243">
        <v>2019</v>
      </c>
      <c r="D13" s="243">
        <v>2018</v>
      </c>
      <c r="E13" s="243">
        <v>2017</v>
      </c>
      <c r="F13" s="62">
        <v>2016</v>
      </c>
      <c r="G13" s="62">
        <v>2015</v>
      </c>
    </row>
    <row r="14" spans="1:8">
      <c r="A14" s="470" t="s">
        <v>1</v>
      </c>
      <c r="B14" s="136">
        <v>9</v>
      </c>
      <c r="C14" s="136">
        <v>10</v>
      </c>
      <c r="D14" s="136">
        <v>478</v>
      </c>
      <c r="E14" s="136">
        <v>323</v>
      </c>
      <c r="F14" s="99">
        <v>259</v>
      </c>
      <c r="G14" s="99">
        <v>142</v>
      </c>
    </row>
    <row r="15" spans="1:8">
      <c r="A15" s="470" t="s">
        <v>2</v>
      </c>
      <c r="B15" s="136">
        <v>23</v>
      </c>
      <c r="C15" s="136">
        <v>7</v>
      </c>
      <c r="D15" s="136">
        <v>39</v>
      </c>
      <c r="E15" s="136">
        <v>29</v>
      </c>
      <c r="F15" s="99">
        <v>38</v>
      </c>
      <c r="G15" s="99">
        <v>44</v>
      </c>
    </row>
    <row r="16" spans="1:8">
      <c r="A16" s="470" t="s">
        <v>3</v>
      </c>
      <c r="B16" s="136">
        <v>32</v>
      </c>
      <c r="C16" s="136">
        <v>45</v>
      </c>
      <c r="D16" s="136">
        <v>204</v>
      </c>
      <c r="E16" s="136">
        <v>216</v>
      </c>
      <c r="F16" s="99">
        <v>244</v>
      </c>
      <c r="G16" s="99">
        <v>186</v>
      </c>
    </row>
    <row r="17" spans="1:7">
      <c r="A17" s="470" t="s">
        <v>4</v>
      </c>
      <c r="B17" s="136">
        <v>17</v>
      </c>
      <c r="C17" s="136">
        <v>31</v>
      </c>
      <c r="D17" s="136">
        <v>14</v>
      </c>
      <c r="E17" s="136">
        <v>74</v>
      </c>
      <c r="F17" s="99">
        <v>29</v>
      </c>
      <c r="G17" s="99">
        <v>27</v>
      </c>
    </row>
    <row r="18" spans="1:7">
      <c r="A18" s="470" t="s">
        <v>5</v>
      </c>
      <c r="B18" s="136">
        <v>22</v>
      </c>
      <c r="C18" s="136">
        <v>37</v>
      </c>
      <c r="D18" s="136">
        <v>73</v>
      </c>
      <c r="E18" s="136">
        <v>53</v>
      </c>
      <c r="F18" s="99">
        <v>53</v>
      </c>
      <c r="G18" s="99">
        <v>44</v>
      </c>
    </row>
    <row r="19" spans="1:7">
      <c r="A19" s="470" t="s">
        <v>6</v>
      </c>
      <c r="B19" s="136">
        <v>159</v>
      </c>
      <c r="C19" s="136">
        <v>71</v>
      </c>
      <c r="D19" s="136">
        <v>121</v>
      </c>
      <c r="E19" s="136">
        <v>80</v>
      </c>
      <c r="F19" s="99">
        <v>155</v>
      </c>
      <c r="G19" s="31">
        <v>133</v>
      </c>
    </row>
    <row r="20" spans="1:7">
      <c r="A20" s="470" t="s">
        <v>7</v>
      </c>
      <c r="B20" s="136">
        <v>100</v>
      </c>
      <c r="C20" s="136">
        <v>353</v>
      </c>
      <c r="D20" s="136">
        <v>131</v>
      </c>
      <c r="E20" s="136">
        <v>87</v>
      </c>
      <c r="F20" s="99">
        <v>66</v>
      </c>
      <c r="G20" s="99">
        <v>106</v>
      </c>
    </row>
    <row r="21" spans="1:7">
      <c r="A21" s="470" t="s">
        <v>8</v>
      </c>
      <c r="B21" s="136">
        <v>8</v>
      </c>
      <c r="C21" s="136">
        <v>5</v>
      </c>
      <c r="D21" s="136">
        <v>61</v>
      </c>
      <c r="E21" s="136">
        <v>8</v>
      </c>
      <c r="F21" s="99">
        <v>5</v>
      </c>
      <c r="G21" s="99">
        <v>9</v>
      </c>
    </row>
    <row r="22" spans="1:7">
      <c r="A22" s="32" t="s">
        <v>9</v>
      </c>
      <c r="B22" s="44">
        <f>SUM(B14:B21)</f>
        <v>370</v>
      </c>
      <c r="C22" s="44">
        <f>SUM(C14:C21)</f>
        <v>559</v>
      </c>
      <c r="D22" s="44">
        <v>1169</v>
      </c>
      <c r="E22" s="11">
        <v>906</v>
      </c>
      <c r="F22" s="33">
        <v>1006</v>
      </c>
      <c r="G22" s="14">
        <v>887</v>
      </c>
    </row>
    <row r="23" spans="1:7" ht="28.5" customHeight="1">
      <c r="A23" s="611" t="s">
        <v>271</v>
      </c>
      <c r="B23" s="611"/>
      <c r="C23" s="611"/>
      <c r="D23" s="611"/>
      <c r="E23" s="611"/>
      <c r="F23" s="611"/>
      <c r="G23" s="611"/>
    </row>
    <row r="24" spans="1:7" ht="21" customHeight="1">
      <c r="A24" s="571" t="s">
        <v>302</v>
      </c>
      <c r="B24" s="571"/>
      <c r="C24" s="571"/>
      <c r="D24" s="571"/>
      <c r="E24" s="571"/>
      <c r="F24" s="571"/>
      <c r="G24" s="571"/>
    </row>
    <row r="25" spans="1:7" ht="21.15" customHeight="1">
      <c r="A25" s="571" t="s">
        <v>451</v>
      </c>
      <c r="B25" s="571"/>
      <c r="C25" s="571"/>
      <c r="D25" s="571"/>
      <c r="E25" s="571"/>
      <c r="F25" s="571"/>
      <c r="G25" s="571"/>
    </row>
    <row r="26" spans="1:7">
      <c r="A26" s="244"/>
      <c r="B26" s="245"/>
      <c r="C26" s="246"/>
      <c r="D26" s="247"/>
      <c r="E26" s="247"/>
      <c r="F26" s="247"/>
    </row>
    <row r="27" spans="1:7" ht="15.5">
      <c r="A27" s="6" t="s">
        <v>452</v>
      </c>
      <c r="B27" s="245"/>
      <c r="C27" s="246"/>
      <c r="D27" s="247"/>
      <c r="E27" s="247"/>
      <c r="F27" s="247"/>
    </row>
    <row r="28" spans="1:7">
      <c r="A28" s="179" t="s">
        <v>0</v>
      </c>
      <c r="B28" s="78">
        <v>2020</v>
      </c>
      <c r="C28" s="78">
        <v>2019</v>
      </c>
      <c r="D28" s="65">
        <v>2018</v>
      </c>
      <c r="E28" s="65">
        <v>2017</v>
      </c>
      <c r="F28" s="65">
        <v>2016</v>
      </c>
      <c r="G28" s="65">
        <v>2015</v>
      </c>
    </row>
    <row r="29" spans="1:7">
      <c r="A29" s="470" t="s">
        <v>1</v>
      </c>
      <c r="B29" s="105">
        <v>0</v>
      </c>
      <c r="C29" s="105">
        <v>5</v>
      </c>
      <c r="D29" s="248">
        <v>2</v>
      </c>
      <c r="E29" s="249">
        <v>9</v>
      </c>
      <c r="F29" s="34">
        <v>5</v>
      </c>
      <c r="G29" s="34">
        <v>1</v>
      </c>
    </row>
    <row r="30" spans="1:7">
      <c r="A30" s="470" t="s">
        <v>2</v>
      </c>
      <c r="B30" s="105">
        <v>11</v>
      </c>
      <c r="C30" s="105">
        <v>2</v>
      </c>
      <c r="D30" s="248">
        <v>9</v>
      </c>
      <c r="E30" s="249">
        <v>8</v>
      </c>
      <c r="F30" s="34">
        <v>7</v>
      </c>
      <c r="G30" s="34">
        <v>3</v>
      </c>
    </row>
    <row r="31" spans="1:7">
      <c r="A31" s="470" t="s">
        <v>3</v>
      </c>
      <c r="B31" s="105">
        <v>3</v>
      </c>
      <c r="C31" s="105">
        <v>33</v>
      </c>
      <c r="D31" s="248">
        <v>120</v>
      </c>
      <c r="E31" s="249">
        <v>77</v>
      </c>
      <c r="F31" s="34">
        <v>93</v>
      </c>
      <c r="G31" s="34">
        <v>47</v>
      </c>
    </row>
    <row r="32" spans="1:7">
      <c r="A32" s="470" t="s">
        <v>4</v>
      </c>
      <c r="B32" s="105">
        <v>3</v>
      </c>
      <c r="C32" s="105">
        <v>29</v>
      </c>
      <c r="D32" s="248">
        <v>16</v>
      </c>
      <c r="E32" s="249">
        <v>11</v>
      </c>
      <c r="F32" s="34">
        <v>10</v>
      </c>
      <c r="G32" s="34">
        <v>3</v>
      </c>
    </row>
    <row r="33" spans="1:7">
      <c r="A33" s="470" t="s">
        <v>5</v>
      </c>
      <c r="B33" s="105">
        <v>0</v>
      </c>
      <c r="C33" s="105">
        <v>19</v>
      </c>
      <c r="D33" s="248">
        <v>8</v>
      </c>
      <c r="E33" s="249">
        <v>10</v>
      </c>
      <c r="F33" s="34">
        <v>5</v>
      </c>
      <c r="G33" s="34">
        <v>0</v>
      </c>
    </row>
    <row r="34" spans="1:7">
      <c r="A34" s="470" t="s">
        <v>6</v>
      </c>
      <c r="B34" s="105">
        <v>110</v>
      </c>
      <c r="C34" s="105">
        <v>35</v>
      </c>
      <c r="D34" s="250">
        <v>7</v>
      </c>
      <c r="E34" s="229">
        <v>8</v>
      </c>
      <c r="F34" s="34">
        <v>6</v>
      </c>
      <c r="G34" s="34">
        <v>1</v>
      </c>
    </row>
    <row r="35" spans="1:7">
      <c r="A35" s="470" t="s">
        <v>7</v>
      </c>
      <c r="B35" s="105">
        <v>45</v>
      </c>
      <c r="C35" s="105">
        <v>274</v>
      </c>
      <c r="D35" s="248">
        <v>4</v>
      </c>
      <c r="E35" s="249">
        <v>14</v>
      </c>
      <c r="F35" s="34">
        <v>12</v>
      </c>
      <c r="G35" s="34">
        <v>9</v>
      </c>
    </row>
    <row r="36" spans="1:7">
      <c r="A36" s="470" t="s">
        <v>8</v>
      </c>
      <c r="B36" s="105">
        <v>6</v>
      </c>
      <c r="C36" s="105">
        <v>5</v>
      </c>
      <c r="D36" s="249">
        <v>50</v>
      </c>
      <c r="E36" s="249">
        <v>6</v>
      </c>
      <c r="F36" s="34">
        <v>2</v>
      </c>
      <c r="G36" s="34">
        <v>1</v>
      </c>
    </row>
    <row r="37" spans="1:7">
      <c r="A37" s="32" t="s">
        <v>9</v>
      </c>
      <c r="B37" s="11">
        <f>SUM(B29:B36)</f>
        <v>178</v>
      </c>
      <c r="C37" s="11">
        <f>SUM(C29:C36)</f>
        <v>402</v>
      </c>
      <c r="D37" s="11">
        <v>220</v>
      </c>
      <c r="E37" s="11">
        <v>147</v>
      </c>
      <c r="F37" s="32">
        <v>140</v>
      </c>
      <c r="G37" s="32">
        <v>66</v>
      </c>
    </row>
    <row r="38" spans="1:7" ht="29.5" customHeight="1">
      <c r="A38" s="611" t="s">
        <v>271</v>
      </c>
      <c r="B38" s="611"/>
      <c r="C38" s="611"/>
      <c r="D38" s="611"/>
      <c r="E38" s="611"/>
      <c r="F38" s="611"/>
      <c r="G38" s="611"/>
    </row>
    <row r="39" spans="1:7" ht="23" customHeight="1">
      <c r="A39" s="571" t="s">
        <v>302</v>
      </c>
      <c r="B39" s="571"/>
      <c r="C39" s="571"/>
      <c r="D39" s="571"/>
      <c r="E39" s="571"/>
      <c r="F39" s="571"/>
      <c r="G39" s="571"/>
    </row>
    <row r="40" spans="1:7" ht="22" customHeight="1">
      <c r="A40" s="571" t="s">
        <v>451</v>
      </c>
      <c r="B40" s="571"/>
      <c r="C40" s="571"/>
      <c r="D40" s="571"/>
      <c r="E40" s="571"/>
      <c r="F40" s="571"/>
      <c r="G40" s="571"/>
    </row>
    <row r="42" spans="1:7">
      <c r="A42" s="1" t="s">
        <v>303</v>
      </c>
    </row>
    <row r="43" spans="1:7">
      <c r="A43" s="60"/>
      <c r="B43" s="59">
        <v>2020</v>
      </c>
      <c r="C43" s="59">
        <v>2019</v>
      </c>
      <c r="D43" s="59">
        <v>2018</v>
      </c>
      <c r="E43" s="59">
        <v>2017</v>
      </c>
      <c r="F43" s="59">
        <v>2016</v>
      </c>
      <c r="G43" s="59">
        <v>2015</v>
      </c>
    </row>
    <row r="44" spans="1:7">
      <c r="A44" s="182" t="s">
        <v>304</v>
      </c>
      <c r="B44" s="99">
        <v>1</v>
      </c>
      <c r="C44" s="99">
        <v>3</v>
      </c>
      <c r="D44" s="99">
        <v>0</v>
      </c>
      <c r="E44" s="99">
        <v>0</v>
      </c>
      <c r="F44" s="99">
        <v>4</v>
      </c>
      <c r="G44" s="99">
        <v>3</v>
      </c>
    </row>
    <row r="45" spans="1:7">
      <c r="A45" s="117" t="s">
        <v>385</v>
      </c>
    </row>
  </sheetData>
  <sheetProtection algorithmName="SHA-512" hashValue="bCYmohMhL3dN4W86ASiPqypRlSEdGzQ4rWNOT8Je5Zmy2EMgjPqNYm5lQ5Tb0hN86glATRThxtSGlLrUKzNoXg==" saltValue="85S1DulYgedFCHTk6vMybA==" spinCount="100000" sheet="1" objects="1" scenarios="1"/>
  <mergeCells count="6">
    <mergeCell ref="A40:G40"/>
    <mergeCell ref="A38:G38"/>
    <mergeCell ref="A23:G23"/>
    <mergeCell ref="A24:G24"/>
    <mergeCell ref="A25:G25"/>
    <mergeCell ref="A39:G3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M186"/>
  <sheetViews>
    <sheetView showGridLines="0" zoomScaleNormal="100" workbookViewId="0"/>
  </sheetViews>
  <sheetFormatPr defaultColWidth="8.90625" defaultRowHeight="14.5"/>
  <cols>
    <col min="1" max="1" width="27.453125" customWidth="1"/>
    <col min="2" max="13" width="16.6328125" customWidth="1"/>
  </cols>
  <sheetData>
    <row r="7" spans="1:12" ht="20">
      <c r="A7" s="9" t="s">
        <v>403</v>
      </c>
      <c r="B7" s="9"/>
      <c r="C7" s="9"/>
      <c r="D7" s="9"/>
      <c r="E7" s="9"/>
      <c r="F7" s="2"/>
      <c r="G7" s="2"/>
    </row>
    <row r="8" spans="1:12" s="2" customFormat="1" ht="20.5" thickBot="1">
      <c r="A8" s="9"/>
      <c r="B8" s="9"/>
      <c r="C8" s="9"/>
      <c r="D8" s="9"/>
      <c r="E8" s="9"/>
    </row>
    <row r="9" spans="1:12" ht="19" thickTop="1" thickBot="1">
      <c r="A9" s="382" t="s">
        <v>129</v>
      </c>
      <c r="B9" s="381"/>
      <c r="C9" s="381"/>
      <c r="D9" s="381"/>
      <c r="E9" s="381"/>
      <c r="F9" s="381"/>
      <c r="G9" s="381"/>
      <c r="H9" s="381"/>
      <c r="I9" s="381"/>
      <c r="J9" s="381"/>
      <c r="K9" s="381"/>
    </row>
    <row r="10" spans="1:12" s="171" customFormat="1" ht="18.5" thickTop="1">
      <c r="A10" s="379"/>
      <c r="B10" s="380"/>
      <c r="C10" s="380"/>
      <c r="D10" s="380"/>
      <c r="E10" s="380"/>
      <c r="F10" s="380"/>
      <c r="G10" s="380"/>
      <c r="H10" s="380"/>
      <c r="I10" s="380"/>
      <c r="J10" s="380"/>
      <c r="K10" s="380"/>
    </row>
    <row r="11" spans="1:12" s="171" customFormat="1" ht="18">
      <c r="A11" s="21"/>
      <c r="B11" s="20"/>
      <c r="C11" s="20"/>
      <c r="D11" s="20"/>
      <c r="E11" s="20"/>
      <c r="F11" s="20"/>
      <c r="G11" s="20"/>
      <c r="H11" s="20"/>
      <c r="I11" s="20"/>
      <c r="J11" s="20"/>
      <c r="K11" s="20"/>
    </row>
    <row r="12" spans="1:12" s="171" customFormat="1">
      <c r="A12" s="6" t="s">
        <v>427</v>
      </c>
      <c r="B12" s="188"/>
      <c r="C12" s="188"/>
      <c r="D12" s="188"/>
      <c r="E12" s="188"/>
      <c r="F12" s="188"/>
      <c r="G12" s="188"/>
      <c r="H12" s="188"/>
    </row>
    <row r="13" spans="1:12" s="171" customFormat="1" ht="26">
      <c r="A13" s="692"/>
      <c r="B13" s="178" t="s">
        <v>38</v>
      </c>
      <c r="C13" s="695" t="s">
        <v>40</v>
      </c>
      <c r="D13" s="695"/>
      <c r="E13" s="695"/>
      <c r="F13" s="695"/>
      <c r="G13" s="695"/>
      <c r="H13" s="695"/>
      <c r="I13" s="695"/>
      <c r="J13" s="695"/>
      <c r="K13" s="712" t="s">
        <v>305</v>
      </c>
      <c r="L13" s="113"/>
    </row>
    <row r="14" spans="1:12" s="113" customFormat="1" ht="39.65" customHeight="1">
      <c r="A14" s="693"/>
      <c r="B14" s="687" t="s">
        <v>318</v>
      </c>
      <c r="C14" s="696" t="s">
        <v>319</v>
      </c>
      <c r="D14" s="696"/>
      <c r="E14" s="696" t="s">
        <v>320</v>
      </c>
      <c r="F14" s="696"/>
      <c r="G14" s="696" t="s">
        <v>321</v>
      </c>
      <c r="H14" s="696" t="s">
        <v>322</v>
      </c>
      <c r="I14" s="696" t="s">
        <v>323</v>
      </c>
      <c r="J14" s="696" t="s">
        <v>9</v>
      </c>
      <c r="K14" s="713"/>
    </row>
    <row r="15" spans="1:12" s="113" customFormat="1" ht="25">
      <c r="A15" s="694"/>
      <c r="B15" s="688"/>
      <c r="C15" s="120" t="s">
        <v>117</v>
      </c>
      <c r="D15" s="120" t="s">
        <v>118</v>
      </c>
      <c r="E15" s="120" t="s">
        <v>117</v>
      </c>
      <c r="F15" s="120" t="s">
        <v>118</v>
      </c>
      <c r="G15" s="696"/>
      <c r="H15" s="696"/>
      <c r="I15" s="696"/>
      <c r="J15" s="696"/>
      <c r="K15" s="714"/>
    </row>
    <row r="16" spans="1:12" s="113" customFormat="1" ht="12.5">
      <c r="A16" s="182" t="s">
        <v>11</v>
      </c>
      <c r="B16" s="121">
        <v>6436.855985203918</v>
      </c>
      <c r="C16" s="121">
        <v>4440.8584703635552</v>
      </c>
      <c r="D16" s="121">
        <v>1161</v>
      </c>
      <c r="E16" s="121">
        <v>1161</v>
      </c>
      <c r="F16" s="121">
        <v>15</v>
      </c>
      <c r="G16" s="121">
        <v>606</v>
      </c>
      <c r="H16" s="121">
        <v>41</v>
      </c>
      <c r="I16" s="121">
        <v>10</v>
      </c>
      <c r="J16" s="121">
        <f>SUM(C16:I16)</f>
        <v>7434.8584703635552</v>
      </c>
      <c r="K16" s="121">
        <f>B16-J16</f>
        <v>-998.00248515963722</v>
      </c>
    </row>
    <row r="17" spans="1:12" s="113" customFormat="1" ht="12.5">
      <c r="A17" s="182" t="s">
        <v>36</v>
      </c>
      <c r="B17" s="121">
        <v>1521.0606343938641</v>
      </c>
      <c r="C17" s="121">
        <v>781.8698934749807</v>
      </c>
      <c r="D17" s="121">
        <v>161</v>
      </c>
      <c r="E17" s="121">
        <v>140</v>
      </c>
      <c r="F17" s="121">
        <v>4</v>
      </c>
      <c r="G17" s="121">
        <v>8</v>
      </c>
      <c r="H17" s="121">
        <v>53</v>
      </c>
      <c r="I17" s="121">
        <v>1</v>
      </c>
      <c r="J17" s="121">
        <f t="shared" ref="J17:J21" si="0">SUM(C17:I17)</f>
        <v>1148.8698934749807</v>
      </c>
      <c r="K17" s="121">
        <f t="shared" ref="K17:K21" si="1">B17-J17</f>
        <v>372.19074091888342</v>
      </c>
    </row>
    <row r="18" spans="1:12" s="113" customFormat="1" ht="12.5">
      <c r="A18" s="182" t="s">
        <v>12</v>
      </c>
      <c r="B18" s="121">
        <v>558.49528913721804</v>
      </c>
      <c r="C18" s="121">
        <v>273.73253919612904</v>
      </c>
      <c r="D18" s="121">
        <v>1629</v>
      </c>
      <c r="E18" s="121">
        <v>90</v>
      </c>
      <c r="F18" s="121">
        <v>47</v>
      </c>
      <c r="G18" s="121">
        <v>50</v>
      </c>
      <c r="H18" s="121">
        <v>21.4</v>
      </c>
      <c r="I18" s="121">
        <v>6</v>
      </c>
      <c r="J18" s="121">
        <f t="shared" si="0"/>
        <v>2117.1325391961291</v>
      </c>
      <c r="K18" s="121">
        <f t="shared" si="1"/>
        <v>-1558.6372500589109</v>
      </c>
    </row>
    <row r="19" spans="1:12" s="113" customFormat="1" ht="12.5">
      <c r="A19" s="182" t="s">
        <v>37</v>
      </c>
      <c r="B19" s="121">
        <v>895.66036016868861</v>
      </c>
      <c r="C19" s="121">
        <v>253.48274740718693</v>
      </c>
      <c r="D19" s="121">
        <v>100</v>
      </c>
      <c r="E19" s="121">
        <v>100</v>
      </c>
      <c r="F19" s="121" t="s">
        <v>39</v>
      </c>
      <c r="G19" s="121">
        <v>2.4</v>
      </c>
      <c r="H19" s="121">
        <v>118</v>
      </c>
      <c r="I19" s="471">
        <v>0.5</v>
      </c>
      <c r="J19" s="121">
        <v>573</v>
      </c>
      <c r="K19" s="121">
        <f t="shared" si="1"/>
        <v>322.66036016868861</v>
      </c>
    </row>
    <row r="20" spans="1:12" s="113" customFormat="1" ht="15.65" customHeight="1">
      <c r="A20" s="182" t="s">
        <v>10</v>
      </c>
      <c r="B20" s="121">
        <v>0</v>
      </c>
      <c r="C20" s="121">
        <v>15.711574053163801</v>
      </c>
      <c r="D20" s="121">
        <v>12</v>
      </c>
      <c r="E20" s="121">
        <v>4</v>
      </c>
      <c r="F20" s="121" t="s">
        <v>39</v>
      </c>
      <c r="G20" s="121">
        <v>1</v>
      </c>
      <c r="H20" s="121" t="s">
        <v>39</v>
      </c>
      <c r="I20" s="121">
        <v>1</v>
      </c>
      <c r="J20" s="121">
        <f t="shared" si="0"/>
        <v>33.711574053163801</v>
      </c>
      <c r="K20" s="121">
        <f>B20-J20</f>
        <v>-33.711574053163801</v>
      </c>
    </row>
    <row r="21" spans="1:12" s="113" customFormat="1">
      <c r="A21" s="182" t="s">
        <v>324</v>
      </c>
      <c r="B21" s="121">
        <v>-464.36830006449088</v>
      </c>
      <c r="C21" s="121">
        <v>-464</v>
      </c>
      <c r="D21" s="121" t="s">
        <v>39</v>
      </c>
      <c r="E21" s="121" t="s">
        <v>39</v>
      </c>
      <c r="F21" s="122"/>
      <c r="G21" s="122"/>
      <c r="H21" s="122"/>
      <c r="I21" s="122"/>
      <c r="J21" s="121">
        <f t="shared" si="0"/>
        <v>-464</v>
      </c>
      <c r="K21" s="121">
        <f t="shared" si="1"/>
        <v>-0.3683000644908816</v>
      </c>
    </row>
    <row r="22" spans="1:12" s="113" customFormat="1" ht="13">
      <c r="A22" s="14" t="s">
        <v>9</v>
      </c>
      <c r="B22" s="123">
        <f t="shared" ref="B22:K22" si="2">SUM(B16:B21)</f>
        <v>8947.7039688391997</v>
      </c>
      <c r="C22" s="123">
        <f t="shared" si="2"/>
        <v>5301.6552244950162</v>
      </c>
      <c r="D22" s="123">
        <f t="shared" si="2"/>
        <v>3063</v>
      </c>
      <c r="E22" s="123">
        <f t="shared" si="2"/>
        <v>1495</v>
      </c>
      <c r="F22" s="123">
        <f t="shared" si="2"/>
        <v>66</v>
      </c>
      <c r="G22" s="123">
        <f t="shared" si="2"/>
        <v>667.4</v>
      </c>
      <c r="H22" s="123">
        <f t="shared" si="2"/>
        <v>233.4</v>
      </c>
      <c r="I22" s="123">
        <f t="shared" si="2"/>
        <v>18.5</v>
      </c>
      <c r="J22" s="123">
        <f t="shared" si="2"/>
        <v>10843.57247708783</v>
      </c>
      <c r="K22" s="123">
        <f t="shared" si="2"/>
        <v>-1895.8685082486309</v>
      </c>
    </row>
    <row r="23" spans="1:12" s="113" customFormat="1">
      <c r="A23" s="5" t="s">
        <v>313</v>
      </c>
      <c r="B23" s="171"/>
      <c r="C23" s="171"/>
      <c r="D23" s="171"/>
      <c r="E23" s="171"/>
      <c r="F23" s="171"/>
      <c r="G23" s="171"/>
      <c r="H23" s="171"/>
      <c r="I23" s="171"/>
      <c r="J23" s="171"/>
      <c r="K23" s="171"/>
      <c r="L23" s="171"/>
    </row>
    <row r="24" spans="1:12" s="171" customFormat="1" ht="20" customHeight="1">
      <c r="A24" s="571" t="s">
        <v>606</v>
      </c>
      <c r="B24" s="571"/>
      <c r="C24" s="571"/>
      <c r="D24" s="571"/>
      <c r="E24" s="571"/>
      <c r="F24" s="571"/>
      <c r="G24" s="571"/>
      <c r="H24" s="571"/>
      <c r="I24" s="571"/>
      <c r="J24" s="571"/>
      <c r="K24" s="571"/>
      <c r="L24" s="571"/>
    </row>
    <row r="25" spans="1:12" s="171" customFormat="1">
      <c r="A25" s="5" t="s">
        <v>164</v>
      </c>
    </row>
    <row r="26" spans="1:12" s="171" customFormat="1">
      <c r="A26" s="5" t="s">
        <v>315</v>
      </c>
    </row>
    <row r="27" spans="1:12" s="171" customFormat="1">
      <c r="A27" s="5" t="s">
        <v>166</v>
      </c>
    </row>
    <row r="28" spans="1:12" s="171" customFormat="1">
      <c r="A28" s="5" t="s">
        <v>316</v>
      </c>
    </row>
    <row r="29" spans="1:12" s="2" customFormat="1" ht="18">
      <c r="A29" s="21"/>
      <c r="B29" s="20"/>
      <c r="C29" s="20"/>
      <c r="D29" s="20"/>
      <c r="E29" s="20"/>
      <c r="F29" s="20"/>
      <c r="G29" s="20"/>
      <c r="H29" s="20"/>
    </row>
    <row r="30" spans="1:12" s="171" customFormat="1">
      <c r="A30" s="6" t="s">
        <v>425</v>
      </c>
      <c r="B30" s="188"/>
      <c r="C30" s="188"/>
      <c r="D30" s="188"/>
      <c r="E30" s="188"/>
      <c r="F30" s="188"/>
      <c r="G30" s="188"/>
      <c r="H30" s="188"/>
    </row>
    <row r="31" spans="1:12" s="171" customFormat="1" ht="26">
      <c r="A31" s="692"/>
      <c r="B31" s="178" t="s">
        <v>38</v>
      </c>
      <c r="C31" s="695" t="s">
        <v>40</v>
      </c>
      <c r="D31" s="695"/>
      <c r="E31" s="695"/>
      <c r="F31" s="695"/>
      <c r="G31" s="695"/>
      <c r="H31" s="695"/>
      <c r="I31" s="695"/>
      <c r="J31" s="695"/>
      <c r="K31" s="712" t="s">
        <v>305</v>
      </c>
      <c r="L31" s="113"/>
    </row>
    <row r="32" spans="1:12" s="113" customFormat="1" ht="39.65" customHeight="1">
      <c r="A32" s="693"/>
      <c r="B32" s="687" t="s">
        <v>318</v>
      </c>
      <c r="C32" s="696" t="s">
        <v>319</v>
      </c>
      <c r="D32" s="696"/>
      <c r="E32" s="696" t="s">
        <v>320</v>
      </c>
      <c r="F32" s="696"/>
      <c r="G32" s="696" t="s">
        <v>321</v>
      </c>
      <c r="H32" s="696" t="s">
        <v>322</v>
      </c>
      <c r="I32" s="696" t="s">
        <v>323</v>
      </c>
      <c r="J32" s="696" t="s">
        <v>9</v>
      </c>
      <c r="K32" s="713"/>
    </row>
    <row r="33" spans="1:12" s="113" customFormat="1" ht="25">
      <c r="A33" s="694"/>
      <c r="B33" s="688"/>
      <c r="C33" s="120" t="s">
        <v>117</v>
      </c>
      <c r="D33" s="120" t="s">
        <v>118</v>
      </c>
      <c r="E33" s="120" t="s">
        <v>117</v>
      </c>
      <c r="F33" s="120" t="s">
        <v>118</v>
      </c>
      <c r="G33" s="696"/>
      <c r="H33" s="696"/>
      <c r="I33" s="696"/>
      <c r="J33" s="696"/>
      <c r="K33" s="714"/>
    </row>
    <row r="34" spans="1:12" s="113" customFormat="1" ht="12.5">
      <c r="A34" s="182" t="s">
        <v>11</v>
      </c>
      <c r="B34" s="121">
        <v>9060</v>
      </c>
      <c r="C34" s="121">
        <v>5072</v>
      </c>
      <c r="D34" s="121">
        <v>1119</v>
      </c>
      <c r="E34" s="121">
        <v>1270</v>
      </c>
      <c r="F34" s="121">
        <v>14</v>
      </c>
      <c r="G34" s="121">
        <v>1149</v>
      </c>
      <c r="H34" s="121">
        <v>316</v>
      </c>
      <c r="I34" s="121">
        <v>7</v>
      </c>
      <c r="J34" s="121">
        <f t="shared" ref="J34:J39" si="3">SUM(C34:I34)</f>
        <v>8947</v>
      </c>
      <c r="K34" s="121">
        <v>113</v>
      </c>
    </row>
    <row r="35" spans="1:12" s="113" customFormat="1" ht="12.5">
      <c r="A35" s="182" t="s">
        <v>36</v>
      </c>
      <c r="B35" s="121">
        <v>1952</v>
      </c>
      <c r="C35" s="121">
        <v>1063</v>
      </c>
      <c r="D35" s="121">
        <v>191</v>
      </c>
      <c r="E35" s="121">
        <v>169</v>
      </c>
      <c r="F35" s="121">
        <v>5</v>
      </c>
      <c r="G35" s="121" t="s">
        <v>39</v>
      </c>
      <c r="H35" s="121">
        <v>58</v>
      </c>
      <c r="I35" s="121">
        <v>1</v>
      </c>
      <c r="J35" s="121">
        <f t="shared" si="3"/>
        <v>1487</v>
      </c>
      <c r="K35" s="121">
        <v>465</v>
      </c>
    </row>
    <row r="36" spans="1:12" s="113" customFormat="1" ht="12.5">
      <c r="A36" s="182" t="s">
        <v>12</v>
      </c>
      <c r="B36" s="121">
        <v>564</v>
      </c>
      <c r="C36" s="121">
        <v>344</v>
      </c>
      <c r="D36" s="121">
        <v>1264</v>
      </c>
      <c r="E36" s="121">
        <v>92</v>
      </c>
      <c r="F36" s="121">
        <v>34</v>
      </c>
      <c r="G36" s="121" t="s">
        <v>39</v>
      </c>
      <c r="H36" s="121">
        <v>65</v>
      </c>
      <c r="I36" s="121">
        <v>5</v>
      </c>
      <c r="J36" s="121">
        <f t="shared" si="3"/>
        <v>1804</v>
      </c>
      <c r="K36" s="121">
        <v>-1240</v>
      </c>
    </row>
    <row r="37" spans="1:12" s="113" customFormat="1" ht="12.5">
      <c r="A37" s="182" t="s">
        <v>37</v>
      </c>
      <c r="B37" s="121">
        <v>877</v>
      </c>
      <c r="C37" s="121">
        <v>281</v>
      </c>
      <c r="D37" s="121">
        <v>129</v>
      </c>
      <c r="E37" s="121">
        <v>113</v>
      </c>
      <c r="F37" s="121" t="s">
        <v>39</v>
      </c>
      <c r="G37" s="121" t="s">
        <v>39</v>
      </c>
      <c r="H37" s="121">
        <v>156</v>
      </c>
      <c r="I37" s="121">
        <v>2</v>
      </c>
      <c r="J37" s="121">
        <f t="shared" si="3"/>
        <v>681</v>
      </c>
      <c r="K37" s="121">
        <v>196</v>
      </c>
    </row>
    <row r="38" spans="1:12" s="113" customFormat="1" ht="15.65" customHeight="1">
      <c r="A38" s="182" t="s">
        <v>10</v>
      </c>
      <c r="B38" s="121" t="s">
        <v>39</v>
      </c>
      <c r="C38" s="121">
        <v>8</v>
      </c>
      <c r="D38" s="121">
        <v>32</v>
      </c>
      <c r="E38" s="121">
        <v>5</v>
      </c>
      <c r="F38" s="121" t="s">
        <v>39</v>
      </c>
      <c r="G38" s="121" t="s">
        <v>39</v>
      </c>
      <c r="H38" s="121" t="s">
        <v>39</v>
      </c>
      <c r="I38" s="121">
        <v>4</v>
      </c>
      <c r="J38" s="121">
        <f t="shared" si="3"/>
        <v>49</v>
      </c>
      <c r="K38" s="121">
        <v>-49</v>
      </c>
    </row>
    <row r="39" spans="1:12" s="113" customFormat="1">
      <c r="A39" s="182" t="s">
        <v>324</v>
      </c>
      <c r="B39" s="121">
        <v>-519</v>
      </c>
      <c r="C39" s="121">
        <v>-519</v>
      </c>
      <c r="D39" s="121" t="s">
        <v>39</v>
      </c>
      <c r="E39" s="121" t="s">
        <v>39</v>
      </c>
      <c r="F39" s="122"/>
      <c r="G39" s="122"/>
      <c r="H39" s="122"/>
      <c r="I39" s="122"/>
      <c r="J39" s="121">
        <f t="shared" si="3"/>
        <v>-519</v>
      </c>
      <c r="K39" s="121" t="s">
        <v>39</v>
      </c>
    </row>
    <row r="40" spans="1:12" s="113" customFormat="1" ht="13">
      <c r="A40" s="14" t="s">
        <v>9</v>
      </c>
      <c r="B40" s="123">
        <f t="shared" ref="B40:K40" si="4">SUM(B34:B39)</f>
        <v>11934</v>
      </c>
      <c r="C40" s="123">
        <f t="shared" si="4"/>
        <v>6249</v>
      </c>
      <c r="D40" s="123">
        <f t="shared" si="4"/>
        <v>2735</v>
      </c>
      <c r="E40" s="123">
        <f t="shared" si="4"/>
        <v>1649</v>
      </c>
      <c r="F40" s="123">
        <f t="shared" si="4"/>
        <v>53</v>
      </c>
      <c r="G40" s="123">
        <f t="shared" si="4"/>
        <v>1149</v>
      </c>
      <c r="H40" s="123">
        <f t="shared" si="4"/>
        <v>595</v>
      </c>
      <c r="I40" s="123">
        <f t="shared" si="4"/>
        <v>19</v>
      </c>
      <c r="J40" s="123">
        <f t="shared" si="4"/>
        <v>12449</v>
      </c>
      <c r="K40" s="123">
        <f t="shared" si="4"/>
        <v>-515</v>
      </c>
    </row>
    <row r="41" spans="1:12" s="113" customFormat="1">
      <c r="A41" s="5" t="s">
        <v>313</v>
      </c>
      <c r="B41" s="171"/>
      <c r="C41" s="171"/>
      <c r="D41" s="171"/>
      <c r="E41" s="171"/>
      <c r="F41" s="171"/>
      <c r="G41" s="171"/>
      <c r="H41" s="171"/>
      <c r="I41" s="171"/>
      <c r="J41" s="171"/>
      <c r="K41" s="171"/>
      <c r="L41" s="171"/>
    </row>
    <row r="42" spans="1:12" s="171" customFormat="1" ht="19" customHeight="1">
      <c r="A42" s="571" t="s">
        <v>426</v>
      </c>
      <c r="B42" s="571"/>
      <c r="C42" s="571"/>
      <c r="D42" s="571"/>
      <c r="E42" s="571"/>
      <c r="F42" s="571"/>
      <c r="G42" s="571"/>
      <c r="H42" s="571"/>
      <c r="I42" s="571"/>
      <c r="J42" s="571"/>
      <c r="K42" s="571"/>
      <c r="L42" s="571"/>
    </row>
    <row r="43" spans="1:12" s="171" customFormat="1">
      <c r="A43" s="5" t="s">
        <v>164</v>
      </c>
    </row>
    <row r="44" spans="1:12" s="171" customFormat="1" ht="13" customHeight="1">
      <c r="A44" s="5" t="s">
        <v>315</v>
      </c>
    </row>
    <row r="45" spans="1:12" s="171" customFormat="1">
      <c r="A45" s="5" t="s">
        <v>166</v>
      </c>
    </row>
    <row r="46" spans="1:12" s="171" customFormat="1">
      <c r="A46" s="5" t="s">
        <v>316</v>
      </c>
    </row>
    <row r="47" spans="1:12" s="2" customFormat="1" ht="18">
      <c r="A47" s="21"/>
      <c r="B47" s="20"/>
      <c r="C47" s="20"/>
      <c r="D47" s="20"/>
      <c r="E47" s="20"/>
      <c r="F47" s="20"/>
      <c r="G47" s="20"/>
      <c r="H47" s="20"/>
    </row>
    <row r="48" spans="1:12" s="2" customFormat="1">
      <c r="A48" s="6" t="s">
        <v>317</v>
      </c>
      <c r="B48" s="20"/>
      <c r="C48" s="20"/>
      <c r="D48" s="20"/>
      <c r="E48" s="20"/>
      <c r="F48" s="20"/>
      <c r="G48" s="20"/>
      <c r="H48" s="20"/>
    </row>
    <row r="49" spans="1:12" s="113" customFormat="1" ht="39.65" customHeight="1">
      <c r="A49" s="692"/>
      <c r="B49" s="70" t="s">
        <v>38</v>
      </c>
      <c r="C49" s="695" t="s">
        <v>40</v>
      </c>
      <c r="D49" s="695"/>
      <c r="E49" s="695"/>
      <c r="F49" s="695"/>
      <c r="G49" s="695"/>
      <c r="H49" s="695"/>
      <c r="I49" s="695"/>
      <c r="J49" s="695"/>
      <c r="K49" s="712" t="s">
        <v>305</v>
      </c>
    </row>
    <row r="50" spans="1:12" s="113" customFormat="1" ht="15" customHeight="1">
      <c r="A50" s="693"/>
      <c r="B50" s="687" t="s">
        <v>318</v>
      </c>
      <c r="C50" s="696" t="s">
        <v>319</v>
      </c>
      <c r="D50" s="696"/>
      <c r="E50" s="696" t="s">
        <v>320</v>
      </c>
      <c r="F50" s="696"/>
      <c r="G50" s="696" t="s">
        <v>321</v>
      </c>
      <c r="H50" s="696" t="s">
        <v>322</v>
      </c>
      <c r="I50" s="696" t="s">
        <v>323</v>
      </c>
      <c r="J50" s="696" t="s">
        <v>9</v>
      </c>
      <c r="K50" s="713"/>
    </row>
    <row r="51" spans="1:12" s="113" customFormat="1" ht="25">
      <c r="A51" s="694"/>
      <c r="B51" s="688"/>
      <c r="C51" s="120" t="s">
        <v>117</v>
      </c>
      <c r="D51" s="120" t="s">
        <v>118</v>
      </c>
      <c r="E51" s="120" t="s">
        <v>117</v>
      </c>
      <c r="F51" s="120" t="s">
        <v>118</v>
      </c>
      <c r="G51" s="696"/>
      <c r="H51" s="696"/>
      <c r="I51" s="696"/>
      <c r="J51" s="696"/>
      <c r="K51" s="714"/>
    </row>
    <row r="52" spans="1:12" s="113" customFormat="1" ht="12.5">
      <c r="A52" s="104" t="s">
        <v>36</v>
      </c>
      <c r="B52" s="121">
        <v>1973</v>
      </c>
      <c r="C52" s="121">
        <v>947</v>
      </c>
      <c r="D52" s="121">
        <v>215</v>
      </c>
      <c r="E52" s="121">
        <v>178</v>
      </c>
      <c r="F52" s="121">
        <v>3</v>
      </c>
      <c r="G52" s="121" t="s">
        <v>306</v>
      </c>
      <c r="H52" s="121">
        <v>96</v>
      </c>
      <c r="I52" s="121" t="s">
        <v>307</v>
      </c>
      <c r="J52" s="121">
        <v>1439</v>
      </c>
      <c r="K52" s="121">
        <v>534</v>
      </c>
    </row>
    <row r="53" spans="1:12" s="113" customFormat="1" ht="12.5">
      <c r="A53" s="104" t="s">
        <v>11</v>
      </c>
      <c r="B53" s="121">
        <v>9503</v>
      </c>
      <c r="C53" s="121">
        <v>5080</v>
      </c>
      <c r="D53" s="121">
        <v>1091</v>
      </c>
      <c r="E53" s="121">
        <v>1163</v>
      </c>
      <c r="F53" s="121">
        <v>15</v>
      </c>
      <c r="G53" s="121">
        <v>714</v>
      </c>
      <c r="H53" s="121">
        <v>360</v>
      </c>
      <c r="I53" s="121">
        <v>10</v>
      </c>
      <c r="J53" s="121">
        <v>8423</v>
      </c>
      <c r="K53" s="121">
        <v>1080</v>
      </c>
    </row>
    <row r="54" spans="1:12" s="113" customFormat="1" ht="12.5">
      <c r="A54" s="104" t="s">
        <v>12</v>
      </c>
      <c r="B54" s="121">
        <v>711</v>
      </c>
      <c r="C54" s="121">
        <v>397</v>
      </c>
      <c r="D54" s="121">
        <v>424</v>
      </c>
      <c r="E54" s="121">
        <v>104</v>
      </c>
      <c r="F54" s="121">
        <v>28</v>
      </c>
      <c r="G54" s="121" t="s">
        <v>308</v>
      </c>
      <c r="H54" s="121">
        <v>76</v>
      </c>
      <c r="I54" s="121">
        <v>5</v>
      </c>
      <c r="J54" s="121">
        <v>1029</v>
      </c>
      <c r="K54" s="121">
        <v>-318</v>
      </c>
    </row>
    <row r="55" spans="1:12" s="113" customFormat="1" ht="15.65" customHeight="1">
      <c r="A55" s="104" t="s">
        <v>37</v>
      </c>
      <c r="B55" s="121">
        <v>1027</v>
      </c>
      <c r="C55" s="121">
        <v>272</v>
      </c>
      <c r="D55" s="121">
        <v>107</v>
      </c>
      <c r="E55" s="121">
        <v>103</v>
      </c>
      <c r="F55" s="121" t="s">
        <v>309</v>
      </c>
      <c r="G55" s="121" t="s">
        <v>308</v>
      </c>
      <c r="H55" s="121">
        <v>248</v>
      </c>
      <c r="I55" s="121">
        <v>2</v>
      </c>
      <c r="J55" s="121">
        <v>730</v>
      </c>
      <c r="K55" s="121">
        <v>297</v>
      </c>
    </row>
    <row r="56" spans="1:12" s="113" customFormat="1" ht="12.5">
      <c r="A56" s="104" t="s">
        <v>10</v>
      </c>
      <c r="B56" s="121" t="s">
        <v>307</v>
      </c>
      <c r="C56" s="121">
        <v>9</v>
      </c>
      <c r="D56" s="121">
        <v>23</v>
      </c>
      <c r="E56" s="121">
        <v>7</v>
      </c>
      <c r="F56" s="121" t="s">
        <v>309</v>
      </c>
      <c r="G56" s="121" t="s">
        <v>308</v>
      </c>
      <c r="H56" s="121" t="s">
        <v>310</v>
      </c>
      <c r="I56" s="121">
        <v>3</v>
      </c>
      <c r="J56" s="121">
        <v>39</v>
      </c>
      <c r="K56" s="121">
        <v>-39</v>
      </c>
    </row>
    <row r="57" spans="1:12" s="113" customFormat="1">
      <c r="A57" s="104" t="s">
        <v>324</v>
      </c>
      <c r="B57" s="121">
        <v>-650</v>
      </c>
      <c r="C57" s="121">
        <v>-650</v>
      </c>
      <c r="D57" s="121" t="s">
        <v>308</v>
      </c>
      <c r="E57" s="121" t="s">
        <v>311</v>
      </c>
      <c r="F57" s="122"/>
      <c r="G57" s="122"/>
      <c r="H57" s="122"/>
      <c r="I57" s="122"/>
      <c r="J57" s="121">
        <v>-650</v>
      </c>
      <c r="K57" s="121" t="s">
        <v>312</v>
      </c>
    </row>
    <row r="58" spans="1:12" s="113" customFormat="1" ht="15.65" customHeight="1">
      <c r="A58" s="14" t="s">
        <v>9</v>
      </c>
      <c r="B58" s="123">
        <v>12564</v>
      </c>
      <c r="C58" s="123">
        <v>6055</v>
      </c>
      <c r="D58" s="123">
        <v>1860</v>
      </c>
      <c r="E58" s="123">
        <v>1555</v>
      </c>
      <c r="F58" s="123">
        <v>46</v>
      </c>
      <c r="G58" s="123">
        <v>714</v>
      </c>
      <c r="H58" s="123">
        <v>780</v>
      </c>
      <c r="I58" s="123">
        <v>22</v>
      </c>
      <c r="J58" s="123">
        <v>11010</v>
      </c>
      <c r="K58" s="123">
        <v>1554</v>
      </c>
    </row>
    <row r="59" spans="1:12" s="2" customFormat="1">
      <c r="A59" s="5" t="s">
        <v>313</v>
      </c>
      <c r="B59"/>
      <c r="C59"/>
      <c r="D59"/>
      <c r="E59"/>
      <c r="F59"/>
      <c r="G59"/>
      <c r="H59"/>
      <c r="I59"/>
      <c r="J59"/>
      <c r="K59"/>
    </row>
    <row r="60" spans="1:12" s="2" customFormat="1" ht="20.9" customHeight="1">
      <c r="A60" s="571" t="s">
        <v>314</v>
      </c>
      <c r="B60" s="571"/>
      <c r="C60" s="571"/>
      <c r="D60" s="571"/>
      <c r="E60" s="571"/>
      <c r="F60" s="571"/>
      <c r="G60" s="571"/>
      <c r="H60" s="571"/>
      <c r="I60" s="571"/>
      <c r="J60" s="571"/>
      <c r="K60" s="571"/>
      <c r="L60" s="571"/>
    </row>
    <row r="61" spans="1:12" s="2" customFormat="1">
      <c r="A61" s="5" t="s">
        <v>164</v>
      </c>
      <c r="B61"/>
      <c r="C61"/>
      <c r="D61"/>
      <c r="E61"/>
      <c r="F61"/>
      <c r="G61"/>
      <c r="H61"/>
      <c r="I61"/>
      <c r="J61"/>
      <c r="K61"/>
    </row>
    <row r="62" spans="1:12" s="2" customFormat="1">
      <c r="A62" s="5" t="s">
        <v>315</v>
      </c>
      <c r="B62"/>
      <c r="C62"/>
      <c r="D62"/>
      <c r="E62"/>
      <c r="F62"/>
      <c r="G62"/>
      <c r="H62"/>
      <c r="I62"/>
      <c r="J62"/>
      <c r="K62"/>
    </row>
    <row r="63" spans="1:12" s="2" customFormat="1">
      <c r="A63" s="5" t="s">
        <v>166</v>
      </c>
      <c r="B63"/>
      <c r="C63"/>
      <c r="D63"/>
      <c r="E63"/>
      <c r="F63"/>
      <c r="G63"/>
      <c r="H63"/>
      <c r="I63"/>
      <c r="J63"/>
      <c r="K63"/>
    </row>
    <row r="64" spans="1:12" s="2" customFormat="1">
      <c r="A64" s="5" t="s">
        <v>316</v>
      </c>
      <c r="B64"/>
      <c r="C64"/>
      <c r="D64"/>
      <c r="E64"/>
      <c r="F64"/>
      <c r="G64"/>
      <c r="H64"/>
      <c r="I64"/>
      <c r="J64"/>
      <c r="K64"/>
    </row>
    <row r="65" spans="1:11" s="2" customFormat="1" ht="18">
      <c r="A65" s="21"/>
      <c r="B65" s="20"/>
      <c r="C65" s="20"/>
      <c r="D65" s="20"/>
      <c r="E65" s="20"/>
      <c r="F65" s="20"/>
      <c r="G65" s="20"/>
      <c r="H65" s="20"/>
    </row>
    <row r="66" spans="1:11" s="2" customFormat="1">
      <c r="A66" s="1" t="s">
        <v>175</v>
      </c>
      <c r="B66" s="20"/>
      <c r="C66" s="20"/>
      <c r="D66" s="20"/>
      <c r="E66" s="20"/>
      <c r="F66" s="20"/>
      <c r="G66" s="20"/>
      <c r="H66" s="20"/>
    </row>
    <row r="67" spans="1:11" s="2" customFormat="1" ht="42" customHeight="1">
      <c r="A67" s="689"/>
      <c r="B67" s="71" t="s">
        <v>38</v>
      </c>
      <c r="C67" s="697" t="s">
        <v>40</v>
      </c>
      <c r="D67" s="698"/>
      <c r="E67" s="698"/>
      <c r="F67" s="698"/>
      <c r="G67" s="698"/>
      <c r="H67" s="698"/>
      <c r="I67" s="698"/>
      <c r="J67" s="699"/>
      <c r="K67" s="712" t="s">
        <v>305</v>
      </c>
    </row>
    <row r="68" spans="1:11" s="2" customFormat="1" ht="29.4" customHeight="1">
      <c r="A68" s="690"/>
      <c r="B68" s="710" t="s">
        <v>169</v>
      </c>
      <c r="C68" s="700" t="s">
        <v>170</v>
      </c>
      <c r="D68" s="701"/>
      <c r="E68" s="715" t="s">
        <v>171</v>
      </c>
      <c r="F68" s="716"/>
      <c r="G68" s="708" t="s">
        <v>172</v>
      </c>
      <c r="H68" s="708" t="s">
        <v>173</v>
      </c>
      <c r="I68" s="708" t="s">
        <v>174</v>
      </c>
      <c r="J68" s="708" t="s">
        <v>9</v>
      </c>
      <c r="K68" s="713"/>
    </row>
    <row r="69" spans="1:11" s="2" customFormat="1" ht="26">
      <c r="A69" s="691"/>
      <c r="B69" s="711"/>
      <c r="C69" s="45" t="s">
        <v>117</v>
      </c>
      <c r="D69" s="45" t="s">
        <v>118</v>
      </c>
      <c r="E69" s="45" t="s">
        <v>117</v>
      </c>
      <c r="F69" s="45" t="s">
        <v>118</v>
      </c>
      <c r="G69" s="709"/>
      <c r="H69" s="709"/>
      <c r="I69" s="709"/>
      <c r="J69" s="709"/>
      <c r="K69" s="714"/>
    </row>
    <row r="70" spans="1:11" s="2" customFormat="1">
      <c r="A70" s="47" t="s">
        <v>11</v>
      </c>
      <c r="B70" s="49">
        <v>9182</v>
      </c>
      <c r="C70" s="50">
        <v>4573</v>
      </c>
      <c r="D70" s="49">
        <v>1287.0134685800001</v>
      </c>
      <c r="E70" s="50">
        <v>1073</v>
      </c>
      <c r="F70" s="49">
        <v>8.9865314200000022</v>
      </c>
      <c r="G70" s="50">
        <v>987.81439411923498</v>
      </c>
      <c r="H70" s="50">
        <v>396</v>
      </c>
      <c r="I70" s="50">
        <v>7</v>
      </c>
      <c r="J70" s="50">
        <v>8332.8143941192357</v>
      </c>
      <c r="K70" s="121">
        <v>545</v>
      </c>
    </row>
    <row r="71" spans="1:11" s="2" customFormat="1">
      <c r="A71" s="47" t="s">
        <v>36</v>
      </c>
      <c r="B71" s="49">
        <v>1865</v>
      </c>
      <c r="C71" s="50">
        <v>792</v>
      </c>
      <c r="D71" s="49">
        <v>76.34178453941</v>
      </c>
      <c r="E71" s="50">
        <v>161</v>
      </c>
      <c r="F71" s="49">
        <v>5.6582154605899992</v>
      </c>
      <c r="G71" s="50">
        <v>0</v>
      </c>
      <c r="H71" s="50">
        <v>284</v>
      </c>
      <c r="I71" s="50">
        <v>1</v>
      </c>
      <c r="J71" s="50">
        <v>1320.0000000000002</v>
      </c>
      <c r="K71" s="121">
        <v>849</v>
      </c>
    </row>
    <row r="72" spans="1:11" s="2" customFormat="1">
      <c r="A72" s="47" t="s">
        <v>12</v>
      </c>
      <c r="B72" s="49">
        <v>731</v>
      </c>
      <c r="C72" s="50">
        <v>407</v>
      </c>
      <c r="D72" s="49">
        <v>172.65714120154001</v>
      </c>
      <c r="E72" s="50">
        <v>106</v>
      </c>
      <c r="F72" s="49">
        <v>12.34285879846</v>
      </c>
      <c r="G72" s="50">
        <v>0</v>
      </c>
      <c r="H72" s="50">
        <v>1</v>
      </c>
      <c r="I72" s="50">
        <v>4</v>
      </c>
      <c r="J72" s="50">
        <v>703.00000000000011</v>
      </c>
      <c r="K72" s="121">
        <v>28</v>
      </c>
    </row>
    <row r="73" spans="1:11" s="2" customFormat="1">
      <c r="A73" s="47" t="s">
        <v>37</v>
      </c>
      <c r="B73" s="49">
        <v>905</v>
      </c>
      <c r="C73" s="50">
        <v>253</v>
      </c>
      <c r="D73" s="49">
        <v>58</v>
      </c>
      <c r="E73" s="50">
        <v>101</v>
      </c>
      <c r="F73" s="49">
        <v>0</v>
      </c>
      <c r="G73" s="50">
        <v>0</v>
      </c>
      <c r="H73" s="50">
        <v>198</v>
      </c>
      <c r="I73" s="50">
        <v>0</v>
      </c>
      <c r="J73" s="50">
        <v>610</v>
      </c>
      <c r="K73" s="121">
        <v>295</v>
      </c>
    </row>
    <row r="74" spans="1:11" s="2" customFormat="1">
      <c r="A74" s="47" t="s">
        <v>10</v>
      </c>
      <c r="B74" s="49">
        <v>0</v>
      </c>
      <c r="C74" s="50">
        <v>8</v>
      </c>
      <c r="D74" s="49">
        <v>0</v>
      </c>
      <c r="E74" s="50">
        <v>8</v>
      </c>
      <c r="F74" s="49">
        <v>0</v>
      </c>
      <c r="G74" s="50">
        <v>0</v>
      </c>
      <c r="H74" s="50">
        <v>0</v>
      </c>
      <c r="I74" s="50">
        <v>1</v>
      </c>
      <c r="J74" s="50">
        <v>17</v>
      </c>
      <c r="K74" s="121">
        <v>-17</v>
      </c>
    </row>
    <row r="75" spans="1:11" s="2" customFormat="1" ht="15.5">
      <c r="A75" s="47" t="s">
        <v>168</v>
      </c>
      <c r="B75" s="49">
        <v>-635</v>
      </c>
      <c r="C75" s="50">
        <v>-635</v>
      </c>
      <c r="D75" s="50">
        <v>0</v>
      </c>
      <c r="E75" s="50">
        <v>0</v>
      </c>
      <c r="F75" s="50"/>
      <c r="G75" s="50"/>
      <c r="H75" s="50"/>
      <c r="I75" s="50"/>
      <c r="J75" s="50">
        <v>-635</v>
      </c>
      <c r="K75" s="121" t="s">
        <v>312</v>
      </c>
    </row>
    <row r="76" spans="1:11" s="2" customFormat="1">
      <c r="A76" s="46" t="s">
        <v>161</v>
      </c>
      <c r="B76" s="40">
        <f t="shared" ref="B76:J76" si="5">SUM(B70:B75)</f>
        <v>12048</v>
      </c>
      <c r="C76" s="40">
        <f t="shared" si="5"/>
        <v>5398</v>
      </c>
      <c r="D76" s="40">
        <f t="shared" si="5"/>
        <v>1594.0123943209501</v>
      </c>
      <c r="E76" s="40">
        <f t="shared" si="5"/>
        <v>1449</v>
      </c>
      <c r="F76" s="40">
        <f t="shared" si="5"/>
        <v>26.987605679050002</v>
      </c>
      <c r="G76" s="40">
        <f t="shared" si="5"/>
        <v>987.81439411923498</v>
      </c>
      <c r="H76" s="40">
        <f t="shared" si="5"/>
        <v>879</v>
      </c>
      <c r="I76" s="40">
        <f t="shared" si="5"/>
        <v>13</v>
      </c>
      <c r="J76" s="40">
        <f t="shared" si="5"/>
        <v>10347.814394119236</v>
      </c>
      <c r="K76" s="149">
        <v>1700</v>
      </c>
    </row>
    <row r="77" spans="1:11" s="2" customFormat="1">
      <c r="A77" s="28" t="s">
        <v>162</v>
      </c>
      <c r="B77" s="48"/>
      <c r="C77" s="48"/>
      <c r="D77" s="48"/>
      <c r="E77" s="48"/>
      <c r="F77" s="48"/>
      <c r="G77" s="48"/>
      <c r="H77" s="48"/>
      <c r="I77" s="12"/>
      <c r="J77" s="12"/>
    </row>
    <row r="78" spans="1:11" s="2" customFormat="1" ht="23" customHeight="1">
      <c r="A78" s="703" t="s">
        <v>163</v>
      </c>
      <c r="B78" s="703"/>
      <c r="C78" s="703"/>
      <c r="D78" s="703"/>
      <c r="E78" s="703"/>
      <c r="F78" s="703"/>
      <c r="G78" s="703"/>
      <c r="H78" s="703"/>
      <c r="I78" s="703"/>
      <c r="J78" s="703"/>
    </row>
    <row r="79" spans="1:11" s="2" customFormat="1" ht="13.5" customHeight="1">
      <c r="A79" s="28" t="s">
        <v>164</v>
      </c>
      <c r="B79" s="48"/>
      <c r="C79" s="48"/>
      <c r="D79" s="48"/>
      <c r="E79" s="48"/>
      <c r="F79" s="48"/>
      <c r="G79" s="48"/>
      <c r="H79" s="48"/>
      <c r="I79" s="12"/>
      <c r="J79" s="12"/>
    </row>
    <row r="80" spans="1:11" s="2" customFormat="1">
      <c r="A80" s="28" t="s">
        <v>165</v>
      </c>
      <c r="B80" s="48"/>
      <c r="C80" s="48"/>
      <c r="D80" s="48"/>
      <c r="E80" s="48"/>
      <c r="F80" s="48"/>
      <c r="G80" s="48"/>
      <c r="H80" s="48"/>
      <c r="I80" s="12"/>
      <c r="J80" s="12"/>
    </row>
    <row r="81" spans="1:11" s="2" customFormat="1">
      <c r="A81" s="28" t="s">
        <v>166</v>
      </c>
      <c r="B81" s="48"/>
      <c r="C81" s="48"/>
      <c r="D81" s="48"/>
      <c r="E81" s="48"/>
      <c r="F81" s="48"/>
      <c r="G81" s="48"/>
      <c r="H81" s="48"/>
      <c r="I81" s="12"/>
      <c r="J81" s="12"/>
    </row>
    <row r="82" spans="1:11" s="2" customFormat="1">
      <c r="A82" s="28" t="s">
        <v>167</v>
      </c>
      <c r="B82" s="48"/>
      <c r="C82" s="48"/>
      <c r="D82" s="48"/>
      <c r="E82" s="48"/>
      <c r="F82" s="48"/>
      <c r="G82" s="48"/>
      <c r="H82" s="48"/>
      <c r="I82" s="12"/>
      <c r="J82" s="12"/>
    </row>
    <row r="83" spans="1:11" s="2" customFormat="1" ht="18">
      <c r="A83" s="21"/>
      <c r="B83" s="20"/>
      <c r="C83" s="20"/>
      <c r="D83" s="20"/>
      <c r="E83" s="20"/>
      <c r="F83" s="20"/>
      <c r="G83" s="20"/>
      <c r="H83" s="20"/>
    </row>
    <row r="84" spans="1:11" s="2" customFormat="1" ht="15">
      <c r="A84" s="1" t="s">
        <v>131</v>
      </c>
      <c r="B84" s="20"/>
      <c r="C84" s="20"/>
      <c r="D84" s="20"/>
      <c r="E84" s="20"/>
      <c r="F84" s="20"/>
    </row>
    <row r="85" spans="1:11" s="2" customFormat="1" ht="42.5" customHeight="1">
      <c r="A85" s="35"/>
      <c r="B85" s="71" t="s">
        <v>38</v>
      </c>
      <c r="C85" s="697" t="s">
        <v>116</v>
      </c>
      <c r="D85" s="698"/>
      <c r="E85" s="698"/>
      <c r="F85" s="698"/>
      <c r="G85" s="698"/>
      <c r="H85" s="698"/>
      <c r="I85" s="698"/>
      <c r="J85" s="699"/>
      <c r="K85" s="712" t="s">
        <v>305</v>
      </c>
    </row>
    <row r="86" spans="1:11" s="2" customFormat="1" ht="27.15" customHeight="1">
      <c r="A86" s="35"/>
      <c r="B86" s="710" t="s">
        <v>133</v>
      </c>
      <c r="C86" s="706" t="s">
        <v>134</v>
      </c>
      <c r="D86" s="706"/>
      <c r="E86" s="707" t="s">
        <v>135</v>
      </c>
      <c r="F86" s="707"/>
      <c r="G86" s="708" t="s">
        <v>136</v>
      </c>
      <c r="H86" s="708" t="s">
        <v>137</v>
      </c>
      <c r="I86" s="708" t="s">
        <v>138</v>
      </c>
      <c r="J86" s="708" t="s">
        <v>9</v>
      </c>
      <c r="K86" s="713"/>
    </row>
    <row r="87" spans="1:11" s="2" customFormat="1" ht="28.25" customHeight="1">
      <c r="A87" s="35"/>
      <c r="B87" s="711"/>
      <c r="C87" s="45" t="s">
        <v>117</v>
      </c>
      <c r="D87" s="45" t="s">
        <v>118</v>
      </c>
      <c r="E87" s="45" t="s">
        <v>117</v>
      </c>
      <c r="F87" s="45" t="s">
        <v>118</v>
      </c>
      <c r="G87" s="709"/>
      <c r="H87" s="709"/>
      <c r="I87" s="709"/>
      <c r="J87" s="709"/>
      <c r="K87" s="714"/>
    </row>
    <row r="88" spans="1:11" s="2" customFormat="1">
      <c r="A88" s="35" t="s">
        <v>36</v>
      </c>
      <c r="B88" s="36">
        <v>1527</v>
      </c>
      <c r="C88" s="36">
        <v>732</v>
      </c>
      <c r="D88" s="36">
        <v>56.016068575360002</v>
      </c>
      <c r="E88" s="36">
        <v>158</v>
      </c>
      <c r="F88" s="36">
        <v>4.9839314246399997</v>
      </c>
      <c r="G88" s="37" t="s">
        <v>39</v>
      </c>
      <c r="H88" s="36">
        <v>120</v>
      </c>
      <c r="I88" s="38">
        <v>1</v>
      </c>
      <c r="J88" s="36">
        <v>1072</v>
      </c>
      <c r="K88" s="121">
        <v>455</v>
      </c>
    </row>
    <row r="89" spans="1:11" s="2" customFormat="1">
      <c r="A89" s="35" t="s">
        <v>11</v>
      </c>
      <c r="B89" s="36">
        <v>6982</v>
      </c>
      <c r="C89" s="36">
        <v>3967</v>
      </c>
      <c r="D89" s="36">
        <v>1177.8141991499999</v>
      </c>
      <c r="E89" s="36">
        <v>1056</v>
      </c>
      <c r="F89" s="36">
        <v>9.1858008499999997</v>
      </c>
      <c r="G89" s="36">
        <v>629</v>
      </c>
      <c r="H89" s="36">
        <v>124</v>
      </c>
      <c r="I89" s="38">
        <v>5</v>
      </c>
      <c r="J89" s="36">
        <v>6968</v>
      </c>
      <c r="K89" s="121">
        <v>14</v>
      </c>
    </row>
    <row r="90" spans="1:11" s="2" customFormat="1">
      <c r="A90" s="35" t="s">
        <v>12</v>
      </c>
      <c r="B90" s="36">
        <v>630</v>
      </c>
      <c r="C90" s="36">
        <v>430</v>
      </c>
      <c r="D90" s="36">
        <v>94.401034559999999</v>
      </c>
      <c r="E90" s="36">
        <v>81</v>
      </c>
      <c r="F90" s="36">
        <v>10.598965440000001</v>
      </c>
      <c r="G90" s="37" t="s">
        <v>39</v>
      </c>
      <c r="H90" s="36">
        <v>-60</v>
      </c>
      <c r="I90" s="38">
        <v>4</v>
      </c>
      <c r="J90" s="36">
        <v>560</v>
      </c>
      <c r="K90" s="121">
        <v>70</v>
      </c>
    </row>
    <row r="91" spans="1:11" s="2" customFormat="1">
      <c r="A91" s="35" t="s">
        <v>37</v>
      </c>
      <c r="B91" s="36">
        <v>591</v>
      </c>
      <c r="C91" s="36">
        <v>228</v>
      </c>
      <c r="D91" s="36">
        <v>63</v>
      </c>
      <c r="E91" s="36">
        <v>85</v>
      </c>
      <c r="F91" s="37" t="s">
        <v>39</v>
      </c>
      <c r="G91" s="37" t="s">
        <v>39</v>
      </c>
      <c r="H91" s="36">
        <v>88</v>
      </c>
      <c r="I91" s="37" t="s">
        <v>39</v>
      </c>
      <c r="J91" s="36">
        <v>464</v>
      </c>
      <c r="K91" s="121">
        <v>127</v>
      </c>
    </row>
    <row r="92" spans="1:11" s="2" customFormat="1">
      <c r="A92" s="35" t="s">
        <v>10</v>
      </c>
      <c r="B92" s="37" t="s">
        <v>39</v>
      </c>
      <c r="C92" s="36">
        <v>4</v>
      </c>
      <c r="D92" s="37" t="s">
        <v>39</v>
      </c>
      <c r="E92" s="36">
        <v>2</v>
      </c>
      <c r="F92" s="37" t="s">
        <v>39</v>
      </c>
      <c r="G92" s="37" t="s">
        <v>39</v>
      </c>
      <c r="H92" s="37" t="s">
        <v>39</v>
      </c>
      <c r="I92" s="38">
        <v>2</v>
      </c>
      <c r="J92" s="36">
        <v>8.1609999999999996</v>
      </c>
      <c r="K92" s="121">
        <v>-8</v>
      </c>
    </row>
    <row r="93" spans="1:11" s="2" customFormat="1" ht="15.5">
      <c r="A93" s="35" t="s">
        <v>132</v>
      </c>
      <c r="B93" s="36">
        <v>-430</v>
      </c>
      <c r="C93" s="36">
        <v>-430</v>
      </c>
      <c r="D93" s="37" t="s">
        <v>39</v>
      </c>
      <c r="E93" s="37" t="s">
        <v>39</v>
      </c>
      <c r="F93" s="37" t="s">
        <v>39</v>
      </c>
      <c r="G93" s="37" t="s">
        <v>39</v>
      </c>
      <c r="H93" s="37" t="s">
        <v>39</v>
      </c>
      <c r="I93" s="37" t="s">
        <v>39</v>
      </c>
      <c r="J93" s="36">
        <v>-430</v>
      </c>
      <c r="K93" s="121" t="s">
        <v>312</v>
      </c>
    </row>
    <row r="94" spans="1:11" s="2" customFormat="1">
      <c r="A94" s="39" t="s">
        <v>9</v>
      </c>
      <c r="B94" s="43">
        <v>9300</v>
      </c>
      <c r="C94" s="40">
        <v>4931</v>
      </c>
      <c r="D94" s="40">
        <v>1391.2313022853598</v>
      </c>
      <c r="E94" s="40">
        <v>1382</v>
      </c>
      <c r="F94" s="42">
        <v>24.768697714639998</v>
      </c>
      <c r="G94" s="40">
        <v>629</v>
      </c>
      <c r="H94" s="40">
        <v>272.161</v>
      </c>
      <c r="I94" s="41">
        <v>12</v>
      </c>
      <c r="J94" s="40">
        <v>8642.1610000000001</v>
      </c>
      <c r="K94" s="150">
        <v>658</v>
      </c>
    </row>
    <row r="95" spans="1:11" s="2" customFormat="1" ht="33" customHeight="1">
      <c r="A95" s="703" t="s">
        <v>142</v>
      </c>
      <c r="B95" s="703"/>
      <c r="C95" s="703"/>
      <c r="D95" s="703"/>
      <c r="E95" s="703"/>
      <c r="F95" s="703"/>
      <c r="G95" s="703"/>
      <c r="H95" s="703"/>
      <c r="I95" s="703"/>
      <c r="J95" s="703"/>
      <c r="K95" s="151"/>
    </row>
    <row r="96" spans="1:11" s="2" customFormat="1" ht="21.5" customHeight="1">
      <c r="A96" s="703" t="s">
        <v>144</v>
      </c>
      <c r="B96" s="703"/>
      <c r="C96" s="703"/>
      <c r="D96" s="703"/>
      <c r="E96" s="703"/>
      <c r="F96" s="703"/>
      <c r="G96" s="703"/>
      <c r="H96" s="703"/>
      <c r="I96" s="703"/>
      <c r="J96" s="703"/>
    </row>
    <row r="97" spans="1:11" s="2" customFormat="1">
      <c r="A97" s="28" t="s">
        <v>143</v>
      </c>
      <c r="B97" s="27"/>
      <c r="C97" s="26"/>
      <c r="D97" s="27"/>
      <c r="E97" s="26"/>
      <c r="F97" s="27"/>
      <c r="G97" s="26"/>
      <c r="H97" s="26"/>
      <c r="I97" s="26"/>
      <c r="J97" s="27"/>
    </row>
    <row r="98" spans="1:11" s="2" customFormat="1">
      <c r="A98" s="703" t="s">
        <v>140</v>
      </c>
      <c r="B98" s="703"/>
      <c r="C98" s="703"/>
      <c r="D98" s="703"/>
      <c r="E98" s="703"/>
      <c r="F98" s="27"/>
      <c r="G98" s="26"/>
      <c r="H98" s="26"/>
      <c r="I98" s="26"/>
      <c r="J98" s="27"/>
    </row>
    <row r="99" spans="1:11" s="2" customFormat="1">
      <c r="A99" s="703" t="s">
        <v>141</v>
      </c>
      <c r="B99" s="703"/>
      <c r="C99" s="703"/>
      <c r="D99" s="703"/>
      <c r="E99" s="24"/>
      <c r="F99" s="25"/>
      <c r="G99" s="24"/>
      <c r="H99" s="26"/>
      <c r="I99" s="26"/>
      <c r="J99" s="26"/>
      <c r="K99" s="24"/>
    </row>
    <row r="100" spans="1:11" s="2" customFormat="1">
      <c r="A100" s="705" t="s">
        <v>145</v>
      </c>
      <c r="B100" s="705"/>
      <c r="C100" s="705"/>
      <c r="D100" s="705"/>
      <c r="E100" s="705"/>
      <c r="F100" s="705"/>
      <c r="G100" s="705"/>
      <c r="H100" s="705"/>
      <c r="I100" s="705"/>
      <c r="J100" s="705"/>
      <c r="K100" s="24"/>
    </row>
    <row r="101" spans="1:11" s="2" customFormat="1">
      <c r="A101" s="704" t="s">
        <v>139</v>
      </c>
      <c r="B101" s="704"/>
      <c r="C101" s="704"/>
      <c r="D101" s="704"/>
      <c r="E101" s="704"/>
      <c r="F101" s="704"/>
      <c r="G101" s="704"/>
      <c r="H101" s="704"/>
      <c r="I101" s="704"/>
      <c r="J101" s="704"/>
      <c r="K101" s="24"/>
    </row>
    <row r="103" spans="1:11">
      <c r="A103" s="1" t="s">
        <v>847</v>
      </c>
    </row>
    <row r="104" spans="1:11" s="442" customFormat="1">
      <c r="A104" s="64" t="s">
        <v>41</v>
      </c>
      <c r="B104" s="64">
        <v>2020</v>
      </c>
      <c r="C104" s="64">
        <v>2019</v>
      </c>
      <c r="D104" s="64">
        <v>2018</v>
      </c>
      <c r="E104" s="64">
        <v>2017</v>
      </c>
      <c r="F104" s="64">
        <v>2016</v>
      </c>
      <c r="G104" s="145">
        <v>2015</v>
      </c>
    </row>
    <row r="105" spans="1:11" s="442" customFormat="1">
      <c r="A105" s="148" t="s">
        <v>42</v>
      </c>
      <c r="B105" s="136">
        <v>54</v>
      </c>
      <c r="C105" s="444">
        <v>280</v>
      </c>
      <c r="D105" s="444">
        <v>310</v>
      </c>
      <c r="E105" s="415">
        <v>340</v>
      </c>
      <c r="F105" s="444">
        <v>307</v>
      </c>
      <c r="G105" s="497">
        <v>304</v>
      </c>
    </row>
    <row r="106" spans="1:11" s="442" customFormat="1">
      <c r="A106" s="148" t="s">
        <v>43</v>
      </c>
      <c r="B106" s="136">
        <v>281</v>
      </c>
      <c r="C106" s="444">
        <v>340</v>
      </c>
      <c r="D106" s="444">
        <v>418</v>
      </c>
      <c r="E106" s="415">
        <v>378</v>
      </c>
      <c r="F106" s="444">
        <v>386</v>
      </c>
      <c r="G106" s="497">
        <v>425</v>
      </c>
    </row>
    <row r="107" spans="1:11" s="442" customFormat="1">
      <c r="A107" s="148" t="s">
        <v>881</v>
      </c>
      <c r="B107" s="523" t="s">
        <v>39</v>
      </c>
      <c r="C107" s="444">
        <v>16</v>
      </c>
      <c r="D107" s="444">
        <v>55</v>
      </c>
      <c r="E107" s="415">
        <v>113</v>
      </c>
      <c r="F107" s="444">
        <v>195</v>
      </c>
      <c r="G107" s="497">
        <v>222</v>
      </c>
    </row>
    <row r="108" spans="1:11" s="442" customFormat="1">
      <c r="A108" s="148" t="s">
        <v>45</v>
      </c>
      <c r="B108" s="136">
        <v>652</v>
      </c>
      <c r="C108" s="444">
        <v>681</v>
      </c>
      <c r="D108" s="444">
        <v>635</v>
      </c>
      <c r="E108" s="415">
        <v>638</v>
      </c>
      <c r="F108" s="444">
        <v>651</v>
      </c>
      <c r="G108" s="497">
        <v>699</v>
      </c>
    </row>
    <row r="109" spans="1:11" s="442" customFormat="1">
      <c r="A109" s="148" t="s">
        <v>46</v>
      </c>
      <c r="B109" s="136">
        <v>780</v>
      </c>
      <c r="C109" s="444">
        <v>763</v>
      </c>
      <c r="D109" s="444">
        <v>735</v>
      </c>
      <c r="E109" s="415">
        <v>711</v>
      </c>
      <c r="F109" s="444">
        <v>729</v>
      </c>
      <c r="G109" s="497">
        <v>774</v>
      </c>
    </row>
    <row r="110" spans="1:11" s="442" customFormat="1">
      <c r="A110" s="148" t="s">
        <v>47</v>
      </c>
      <c r="B110" s="136">
        <v>404</v>
      </c>
      <c r="C110" s="444">
        <v>442</v>
      </c>
      <c r="D110" s="444">
        <v>438</v>
      </c>
      <c r="E110" s="415">
        <v>422</v>
      </c>
      <c r="F110" s="444">
        <v>415</v>
      </c>
      <c r="G110" s="497">
        <v>422</v>
      </c>
    </row>
    <row r="111" spans="1:11" s="442" customFormat="1">
      <c r="A111" s="148" t="s">
        <v>48</v>
      </c>
      <c r="B111" s="397">
        <v>1262</v>
      </c>
      <c r="C111" s="106">
        <v>1300</v>
      </c>
      <c r="D111" s="106">
        <v>1282</v>
      </c>
      <c r="E111" s="264">
        <v>1260</v>
      </c>
      <c r="F111" s="106">
        <v>1013</v>
      </c>
      <c r="G111" s="498">
        <v>1286</v>
      </c>
    </row>
    <row r="112" spans="1:11" s="442" customFormat="1">
      <c r="A112" s="148" t="s">
        <v>49</v>
      </c>
      <c r="B112" s="136">
        <v>402</v>
      </c>
      <c r="C112" s="444">
        <v>427</v>
      </c>
      <c r="D112" s="444">
        <v>393</v>
      </c>
      <c r="E112" s="415">
        <v>337</v>
      </c>
      <c r="F112" s="444">
        <v>319</v>
      </c>
      <c r="G112" s="497">
        <v>339</v>
      </c>
    </row>
    <row r="113" spans="1:13" s="442" customFormat="1">
      <c r="A113" s="148" t="s">
        <v>882</v>
      </c>
      <c r="B113" s="523" t="s">
        <v>39</v>
      </c>
      <c r="C113" s="444">
        <v>11</v>
      </c>
      <c r="D113" s="444">
        <v>181</v>
      </c>
      <c r="E113" s="415">
        <v>197</v>
      </c>
      <c r="F113" s="444">
        <v>163</v>
      </c>
      <c r="G113" s="497">
        <v>136</v>
      </c>
    </row>
    <row r="114" spans="1:13" s="442" customFormat="1">
      <c r="A114" s="148" t="s">
        <v>51</v>
      </c>
      <c r="B114" s="136">
        <v>198</v>
      </c>
      <c r="C114" s="444">
        <v>176</v>
      </c>
      <c r="D114" s="444">
        <v>195</v>
      </c>
      <c r="E114" s="415">
        <v>215</v>
      </c>
      <c r="F114" s="444">
        <v>316</v>
      </c>
      <c r="G114" s="497">
        <v>353</v>
      </c>
    </row>
    <row r="115" spans="1:13" s="442" customFormat="1">
      <c r="A115" s="148" t="s">
        <v>52</v>
      </c>
      <c r="B115" s="136">
        <v>419</v>
      </c>
      <c r="C115" s="444">
        <v>415</v>
      </c>
      <c r="D115" s="444">
        <v>372</v>
      </c>
      <c r="E115" s="415">
        <v>492</v>
      </c>
      <c r="F115" s="444">
        <v>226</v>
      </c>
      <c r="G115" s="497">
        <v>336</v>
      </c>
    </row>
    <row r="116" spans="1:13" s="442" customFormat="1">
      <c r="A116" s="148" t="s">
        <v>53</v>
      </c>
      <c r="B116" s="397">
        <v>1416</v>
      </c>
      <c r="C116" s="106">
        <v>1429</v>
      </c>
      <c r="D116" s="106">
        <v>1446</v>
      </c>
      <c r="E116" s="264">
        <v>1410</v>
      </c>
      <c r="F116" s="106">
        <v>1455</v>
      </c>
      <c r="G116" s="498">
        <v>1490</v>
      </c>
    </row>
    <row r="117" spans="1:13" s="442" customFormat="1">
      <c r="A117" s="57" t="s">
        <v>9</v>
      </c>
      <c r="B117" s="538">
        <v>5868</v>
      </c>
      <c r="C117" s="33">
        <f>SUM(C105:C116)</f>
        <v>6280</v>
      </c>
      <c r="D117" s="33">
        <f t="shared" ref="D117:G117" si="6">SUM(D105:D116)</f>
        <v>6460</v>
      </c>
      <c r="E117" s="33">
        <f t="shared" si="6"/>
        <v>6513</v>
      </c>
      <c r="F117" s="33">
        <f t="shared" si="6"/>
        <v>6175</v>
      </c>
      <c r="G117" s="33">
        <f t="shared" si="6"/>
        <v>6786</v>
      </c>
    </row>
    <row r="118" spans="1:13" s="442" customFormat="1">
      <c r="A118" s="57" t="s">
        <v>601</v>
      </c>
      <c r="B118" s="95">
        <v>0.72</v>
      </c>
      <c r="C118" s="95">
        <v>0.72</v>
      </c>
      <c r="D118" s="95">
        <v>0.71</v>
      </c>
      <c r="E118" s="95">
        <v>0.72</v>
      </c>
      <c r="F118" s="95">
        <v>0.73083333333333311</v>
      </c>
      <c r="G118" s="95">
        <v>0.72833333333333317</v>
      </c>
    </row>
    <row r="119" spans="1:13">
      <c r="A119" s="5" t="s">
        <v>176</v>
      </c>
      <c r="F119" s="442"/>
      <c r="G119" s="442"/>
      <c r="H119" s="442"/>
      <c r="I119" s="442"/>
      <c r="J119" s="442"/>
      <c r="K119" s="442"/>
      <c r="L119" s="442"/>
      <c r="M119" s="442"/>
    </row>
    <row r="120" spans="1:13" s="2" customFormat="1" ht="23.25" customHeight="1">
      <c r="A120" s="571" t="s">
        <v>177</v>
      </c>
      <c r="B120" s="571"/>
      <c r="C120" s="571"/>
      <c r="D120" s="571"/>
      <c r="E120" s="571"/>
      <c r="F120" s="571"/>
      <c r="G120" s="571"/>
      <c r="H120" s="571"/>
      <c r="I120" s="571"/>
    </row>
    <row r="121" spans="1:13">
      <c r="A121" s="571" t="s">
        <v>886</v>
      </c>
      <c r="B121" s="571"/>
      <c r="C121" s="571"/>
      <c r="D121" s="571"/>
      <c r="E121" s="571"/>
      <c r="F121" s="571"/>
      <c r="G121" s="571"/>
      <c r="H121" s="571"/>
      <c r="I121" s="571"/>
    </row>
    <row r="122" spans="1:13">
      <c r="A122" s="1" t="s">
        <v>283</v>
      </c>
    </row>
    <row r="123" spans="1:13">
      <c r="A123" s="89" t="s">
        <v>41</v>
      </c>
      <c r="B123" s="103">
        <v>2020</v>
      </c>
      <c r="C123" s="64">
        <v>2019</v>
      </c>
      <c r="D123" s="542"/>
      <c r="E123" s="542"/>
      <c r="F123" s="436"/>
      <c r="G123" s="436"/>
    </row>
    <row r="124" spans="1:13">
      <c r="A124" s="51" t="s">
        <v>42</v>
      </c>
      <c r="B124" s="539">
        <v>2</v>
      </c>
      <c r="C124" s="7">
        <v>12</v>
      </c>
      <c r="D124" s="543"/>
      <c r="E124" s="544"/>
      <c r="F124" s="544"/>
      <c r="G124" s="545"/>
    </row>
    <row r="125" spans="1:13">
      <c r="A125" s="51" t="s">
        <v>43</v>
      </c>
      <c r="B125" s="539">
        <v>0</v>
      </c>
      <c r="C125" s="7">
        <v>18</v>
      </c>
      <c r="D125" s="543"/>
      <c r="E125" s="544"/>
      <c r="F125" s="544"/>
      <c r="G125" s="545"/>
    </row>
    <row r="126" spans="1:13">
      <c r="A126" s="540" t="s">
        <v>883</v>
      </c>
      <c r="B126" s="496"/>
      <c r="C126" s="7">
        <v>2</v>
      </c>
      <c r="D126" s="543"/>
      <c r="E126" s="544"/>
      <c r="F126" s="544"/>
      <c r="G126" s="545"/>
    </row>
    <row r="127" spans="1:13">
      <c r="A127" s="51" t="s">
        <v>45</v>
      </c>
      <c r="B127" s="539">
        <v>24</v>
      </c>
      <c r="C127" s="7">
        <v>29</v>
      </c>
      <c r="D127" s="543"/>
      <c r="E127" s="544"/>
      <c r="F127" s="544"/>
      <c r="G127" s="545"/>
    </row>
    <row r="128" spans="1:13">
      <c r="A128" s="51" t="s">
        <v>46</v>
      </c>
      <c r="B128" s="539">
        <v>14</v>
      </c>
      <c r="C128" s="7">
        <v>29</v>
      </c>
      <c r="D128" s="543"/>
      <c r="E128" s="544"/>
      <c r="F128" s="544"/>
      <c r="G128" s="545"/>
    </row>
    <row r="129" spans="1:9">
      <c r="A129" s="51" t="s">
        <v>47</v>
      </c>
      <c r="B129" s="539">
        <v>20</v>
      </c>
      <c r="C129" s="7">
        <v>21</v>
      </c>
      <c r="D129" s="543"/>
      <c r="E129" s="544"/>
      <c r="F129" s="544"/>
      <c r="G129" s="545"/>
    </row>
    <row r="130" spans="1:9">
      <c r="A130" s="51" t="s">
        <v>48</v>
      </c>
      <c r="B130" s="539">
        <v>16</v>
      </c>
      <c r="C130" s="7">
        <v>37</v>
      </c>
      <c r="D130" s="543"/>
      <c r="E130" s="544"/>
      <c r="F130" s="544"/>
      <c r="G130" s="545"/>
    </row>
    <row r="131" spans="1:9">
      <c r="A131" s="51" t="s">
        <v>49</v>
      </c>
      <c r="B131" s="539">
        <v>11</v>
      </c>
      <c r="C131" s="7">
        <v>22</v>
      </c>
      <c r="D131" s="543"/>
      <c r="E131" s="544"/>
      <c r="F131" s="544"/>
      <c r="G131" s="545"/>
    </row>
    <row r="132" spans="1:9">
      <c r="A132" s="540" t="s">
        <v>884</v>
      </c>
      <c r="B132" s="496"/>
      <c r="C132" s="7">
        <v>7</v>
      </c>
      <c r="D132" s="543"/>
      <c r="E132" s="544"/>
      <c r="F132" s="544"/>
      <c r="G132" s="545"/>
    </row>
    <row r="133" spans="1:9">
      <c r="A133" s="540" t="s">
        <v>969</v>
      </c>
      <c r="B133" s="539">
        <v>5</v>
      </c>
      <c r="C133" s="7">
        <v>14</v>
      </c>
      <c r="D133" s="543"/>
      <c r="E133" s="544"/>
      <c r="F133" s="544"/>
      <c r="G133" s="545"/>
    </row>
    <row r="134" spans="1:9">
      <c r="A134" s="96" t="s">
        <v>52</v>
      </c>
      <c r="B134" s="539">
        <v>12</v>
      </c>
      <c r="C134" s="7">
        <v>30</v>
      </c>
      <c r="D134" s="543"/>
      <c r="E134" s="544"/>
      <c r="F134" s="544"/>
      <c r="G134" s="545"/>
    </row>
    <row r="135" spans="1:9">
      <c r="A135" s="51" t="s">
        <v>53</v>
      </c>
      <c r="B135" s="539">
        <v>60</v>
      </c>
      <c r="C135" s="7">
        <v>82</v>
      </c>
      <c r="D135" s="543"/>
      <c r="E135" s="544"/>
      <c r="F135" s="544"/>
      <c r="G135" s="545"/>
    </row>
    <row r="136" spans="1:9" s="2" customFormat="1">
      <c r="A136" s="108" t="s">
        <v>9</v>
      </c>
      <c r="B136" s="541">
        <f>SUM(B124:B135)</f>
        <v>164</v>
      </c>
      <c r="C136" s="541">
        <f>SUM(C124:C135)</f>
        <v>303</v>
      </c>
      <c r="D136" s="546"/>
      <c r="E136" s="546"/>
      <c r="F136" s="546"/>
      <c r="G136" s="546"/>
    </row>
    <row r="137" spans="1:9">
      <c r="A137" s="5" t="s">
        <v>176</v>
      </c>
      <c r="B137" s="2"/>
      <c r="C137" s="2"/>
      <c r="D137" s="2"/>
      <c r="E137" s="2"/>
      <c r="F137" s="2"/>
      <c r="G137" s="2"/>
      <c r="H137" s="2"/>
      <c r="I137" s="2"/>
    </row>
    <row r="138" spans="1:9" s="2" customFormat="1" ht="21.5" customHeight="1">
      <c r="A138" s="571" t="s">
        <v>177</v>
      </c>
      <c r="B138" s="571"/>
      <c r="C138" s="571"/>
      <c r="D138" s="571"/>
      <c r="E138" s="571"/>
      <c r="F138" s="571"/>
      <c r="G138" s="571"/>
      <c r="H138" s="571"/>
      <c r="I138" s="571"/>
    </row>
    <row r="139" spans="1:9">
      <c r="A139" s="632" t="s">
        <v>282</v>
      </c>
      <c r="B139" s="632"/>
      <c r="C139" s="632"/>
      <c r="D139" s="632"/>
      <c r="E139" s="632"/>
      <c r="F139" s="632"/>
      <c r="G139" s="632"/>
      <c r="H139" s="632"/>
      <c r="I139" s="632"/>
    </row>
    <row r="140" spans="1:9" s="2" customFormat="1">
      <c r="A140" s="571" t="s">
        <v>887</v>
      </c>
      <c r="B140" s="571"/>
      <c r="C140" s="571"/>
      <c r="D140" s="571"/>
      <c r="E140" s="571"/>
      <c r="F140" s="571"/>
      <c r="G140" s="571"/>
      <c r="H140" s="571"/>
      <c r="I140" s="571"/>
    </row>
    <row r="141" spans="1:9" s="442" customFormat="1">
      <c r="A141" s="469"/>
      <c r="B141" s="469"/>
      <c r="C141" s="469"/>
      <c r="D141" s="469"/>
      <c r="E141" s="469"/>
      <c r="F141" s="469"/>
      <c r="G141" s="469"/>
      <c r="H141" s="469"/>
      <c r="I141" s="469"/>
    </row>
    <row r="142" spans="1:9">
      <c r="A142" s="702" t="s">
        <v>54</v>
      </c>
      <c r="B142" s="702"/>
      <c r="C142" s="702"/>
      <c r="D142" s="702"/>
      <c r="E142" s="702"/>
    </row>
    <row r="143" spans="1:9">
      <c r="A143" s="91" t="s">
        <v>41</v>
      </c>
      <c r="B143" s="103">
        <v>2020</v>
      </c>
      <c r="C143" s="103">
        <v>2019</v>
      </c>
      <c r="D143" s="103">
        <v>2018</v>
      </c>
      <c r="E143" s="103">
        <v>2017</v>
      </c>
      <c r="F143" s="62">
        <v>2016</v>
      </c>
      <c r="G143" s="62">
        <v>2015</v>
      </c>
    </row>
    <row r="144" spans="1:9">
      <c r="A144" s="52" t="s">
        <v>42</v>
      </c>
      <c r="B144" s="107">
        <v>0.16</v>
      </c>
      <c r="C144" s="107">
        <v>0.14000000000000001</v>
      </c>
      <c r="D144" s="107">
        <v>0.14000000000000001</v>
      </c>
      <c r="E144" s="107">
        <v>0.12</v>
      </c>
      <c r="F144" s="107">
        <v>0.09</v>
      </c>
      <c r="G144" s="107">
        <v>0.08</v>
      </c>
    </row>
    <row r="145" spans="1:7">
      <c r="A145" s="52" t="s">
        <v>43</v>
      </c>
      <c r="B145" s="107">
        <v>0.18</v>
      </c>
      <c r="C145" s="107">
        <v>0.16</v>
      </c>
      <c r="D145" s="107">
        <v>0.14000000000000001</v>
      </c>
      <c r="E145" s="107">
        <v>0.13</v>
      </c>
      <c r="F145" s="107">
        <v>0.18</v>
      </c>
      <c r="G145" s="107">
        <v>0.19</v>
      </c>
    </row>
    <row r="146" spans="1:7" ht="26">
      <c r="A146" s="53" t="s">
        <v>128</v>
      </c>
      <c r="B146" s="107">
        <v>0.46</v>
      </c>
      <c r="C146" s="107">
        <v>0.36</v>
      </c>
      <c r="D146" s="107">
        <v>0.41</v>
      </c>
      <c r="E146" s="107">
        <v>0.26</v>
      </c>
      <c r="F146" s="107">
        <v>0.41</v>
      </c>
      <c r="G146" s="107">
        <v>0.48</v>
      </c>
    </row>
    <row r="147" spans="1:7">
      <c r="A147" s="52" t="s">
        <v>48</v>
      </c>
      <c r="B147" s="107">
        <v>0.42</v>
      </c>
      <c r="C147" s="107">
        <v>0.28000000000000003</v>
      </c>
      <c r="D147" s="107">
        <v>0.32</v>
      </c>
      <c r="E147" s="107">
        <v>0.37</v>
      </c>
      <c r="F147" s="107">
        <v>0.3</v>
      </c>
      <c r="G147" s="107">
        <v>0.28999999999999998</v>
      </c>
    </row>
    <row r="148" spans="1:7">
      <c r="A148" s="52" t="s">
        <v>50</v>
      </c>
      <c r="B148" s="107">
        <v>0.4</v>
      </c>
      <c r="C148" s="107">
        <v>0.18</v>
      </c>
      <c r="D148" s="107">
        <v>0.14000000000000001</v>
      </c>
      <c r="E148" s="107">
        <v>0.14000000000000001</v>
      </c>
      <c r="F148" s="107">
        <v>0.2</v>
      </c>
      <c r="G148" s="107">
        <v>0.12</v>
      </c>
    </row>
    <row r="149" spans="1:7">
      <c r="A149" s="52" t="s">
        <v>51</v>
      </c>
      <c r="B149" s="107">
        <v>0.2</v>
      </c>
      <c r="C149" s="107">
        <v>0.17</v>
      </c>
      <c r="D149" s="107">
        <v>0.05</v>
      </c>
      <c r="E149" s="107">
        <v>0.12</v>
      </c>
      <c r="F149" s="107">
        <v>0.33</v>
      </c>
      <c r="G149" s="107">
        <v>0.24</v>
      </c>
    </row>
    <row r="150" spans="1:7">
      <c r="A150" s="52" t="s">
        <v>52</v>
      </c>
      <c r="B150" s="107">
        <v>0.66</v>
      </c>
      <c r="C150" s="107">
        <v>0.71</v>
      </c>
      <c r="D150" s="107">
        <v>0.75</v>
      </c>
      <c r="E150" s="107">
        <v>0.41</v>
      </c>
      <c r="F150" s="107">
        <v>0.59</v>
      </c>
      <c r="G150" s="107">
        <v>0.55000000000000004</v>
      </c>
    </row>
    <row r="151" spans="1:7">
      <c r="A151" s="52" t="s">
        <v>53</v>
      </c>
      <c r="B151" s="107">
        <v>0.47</v>
      </c>
      <c r="C151" s="107">
        <v>0.38</v>
      </c>
      <c r="D151" s="107">
        <v>0.28999999999999998</v>
      </c>
      <c r="E151" s="107">
        <v>0.28999999999999998</v>
      </c>
      <c r="F151" s="107">
        <v>0.27</v>
      </c>
      <c r="G151" s="107">
        <v>0.24</v>
      </c>
    </row>
    <row r="152" spans="1:7" s="2" customFormat="1">
      <c r="A152" s="125" t="s">
        <v>9</v>
      </c>
      <c r="B152" s="95">
        <v>0.24</v>
      </c>
      <c r="C152" s="95">
        <v>0.36</v>
      </c>
      <c r="D152" s="95">
        <v>0.33</v>
      </c>
      <c r="E152" s="95">
        <v>0.26</v>
      </c>
      <c r="F152" s="95">
        <v>0.3</v>
      </c>
      <c r="G152" s="95">
        <v>0.27</v>
      </c>
    </row>
    <row r="154" spans="1:7" ht="15">
      <c r="A154" s="1" t="s">
        <v>325</v>
      </c>
    </row>
    <row r="155" spans="1:7">
      <c r="A155" s="126" t="s">
        <v>41</v>
      </c>
      <c r="B155" s="103">
        <v>2020</v>
      </c>
      <c r="C155" s="103">
        <v>2019</v>
      </c>
      <c r="D155" s="103">
        <v>2018</v>
      </c>
      <c r="E155" s="103">
        <v>2017</v>
      </c>
      <c r="F155" s="127">
        <v>2016</v>
      </c>
      <c r="G155" s="78">
        <v>2015</v>
      </c>
    </row>
    <row r="156" spans="1:7">
      <c r="A156" s="10" t="s">
        <v>374</v>
      </c>
      <c r="B156" s="54">
        <v>11774000</v>
      </c>
      <c r="C156" s="54">
        <v>12098000</v>
      </c>
      <c r="D156" s="54">
        <v>13387000</v>
      </c>
      <c r="E156" s="54">
        <v>8956000</v>
      </c>
      <c r="F156" s="128">
        <v>6844000</v>
      </c>
      <c r="G156" s="54">
        <v>10602000</v>
      </c>
    </row>
    <row r="157" spans="1:7">
      <c r="A157" s="10" t="s">
        <v>43</v>
      </c>
      <c r="B157" s="54">
        <v>2110000</v>
      </c>
      <c r="C157" s="54">
        <v>2569000</v>
      </c>
      <c r="D157" s="54">
        <v>2264000</v>
      </c>
      <c r="E157" s="54">
        <v>1773000</v>
      </c>
      <c r="F157" s="128">
        <v>1929000</v>
      </c>
      <c r="G157" s="54">
        <v>2310000</v>
      </c>
    </row>
    <row r="158" spans="1:7">
      <c r="A158" s="10" t="s">
        <v>375</v>
      </c>
      <c r="B158" s="54">
        <v>1421000</v>
      </c>
      <c r="C158" s="54">
        <v>1038000</v>
      </c>
      <c r="D158" s="54">
        <v>2134000</v>
      </c>
      <c r="E158" s="54">
        <v>675000</v>
      </c>
      <c r="F158" s="128">
        <v>679000</v>
      </c>
      <c r="G158" s="54">
        <v>672000</v>
      </c>
    </row>
    <row r="159" spans="1:7">
      <c r="A159" s="10" t="s">
        <v>611</v>
      </c>
      <c r="B159" s="54">
        <v>10000</v>
      </c>
      <c r="C159" s="54">
        <v>4000</v>
      </c>
      <c r="D159" s="54">
        <v>12000</v>
      </c>
      <c r="E159" s="54">
        <v>180000</v>
      </c>
      <c r="F159" s="128">
        <v>263000</v>
      </c>
      <c r="G159" s="54">
        <v>309000</v>
      </c>
    </row>
    <row r="160" spans="1:7">
      <c r="A160" s="10" t="s">
        <v>48</v>
      </c>
      <c r="B160" s="54">
        <v>650000</v>
      </c>
      <c r="C160" s="54">
        <v>501000</v>
      </c>
      <c r="D160" s="54">
        <v>713000</v>
      </c>
      <c r="E160" s="54">
        <v>391000</v>
      </c>
      <c r="F160" s="128">
        <v>410000</v>
      </c>
      <c r="G160" s="54">
        <v>456000</v>
      </c>
    </row>
    <row r="161" spans="1:7">
      <c r="A161" s="10" t="s">
        <v>50</v>
      </c>
      <c r="B161" s="54">
        <v>58000</v>
      </c>
      <c r="C161" s="54">
        <v>87000</v>
      </c>
      <c r="D161" s="54">
        <v>20000</v>
      </c>
      <c r="E161" s="54">
        <v>16000</v>
      </c>
      <c r="F161" s="128">
        <v>25000</v>
      </c>
      <c r="G161" s="54">
        <v>18000</v>
      </c>
    </row>
    <row r="162" spans="1:7">
      <c r="A162" s="10" t="s">
        <v>51</v>
      </c>
      <c r="B162" s="161">
        <v>988000</v>
      </c>
      <c r="C162" s="54">
        <v>1241000</v>
      </c>
      <c r="D162" s="161">
        <v>1857000</v>
      </c>
      <c r="E162" s="54">
        <v>256000</v>
      </c>
      <c r="F162" s="128">
        <v>368000</v>
      </c>
      <c r="G162" s="54">
        <v>513000</v>
      </c>
    </row>
    <row r="163" spans="1:7">
      <c r="A163" s="10" t="s">
        <v>52</v>
      </c>
      <c r="B163" s="161">
        <v>996000</v>
      </c>
      <c r="C163" s="54">
        <v>707000</v>
      </c>
      <c r="D163" s="161">
        <v>686000</v>
      </c>
      <c r="E163" s="54">
        <v>541000</v>
      </c>
      <c r="F163" s="128">
        <v>948000</v>
      </c>
      <c r="G163" s="54">
        <v>1284000</v>
      </c>
    </row>
    <row r="164" spans="1:7">
      <c r="A164" s="10" t="s">
        <v>53</v>
      </c>
      <c r="B164" s="161">
        <v>845000</v>
      </c>
      <c r="C164" s="54">
        <v>947000</v>
      </c>
      <c r="D164" s="161">
        <v>326000</v>
      </c>
      <c r="E164" s="54">
        <v>338000</v>
      </c>
      <c r="F164" s="128">
        <v>339000</v>
      </c>
      <c r="G164" s="54">
        <v>480000</v>
      </c>
    </row>
    <row r="165" spans="1:7">
      <c r="A165" s="10" t="s">
        <v>612</v>
      </c>
      <c r="B165" s="161">
        <v>201000</v>
      </c>
      <c r="C165" s="54">
        <v>91000</v>
      </c>
      <c r="D165" s="161">
        <v>146000</v>
      </c>
      <c r="E165" s="54">
        <v>80000</v>
      </c>
      <c r="F165" s="128">
        <v>35000</v>
      </c>
      <c r="G165" s="54">
        <v>89000</v>
      </c>
    </row>
    <row r="166" spans="1:7" s="2" customFormat="1">
      <c r="A166" s="93" t="s">
        <v>9</v>
      </c>
      <c r="B166" s="94">
        <f t="shared" ref="B166:G166" si="7">SUM(B156:B165)</f>
        <v>19053000</v>
      </c>
      <c r="C166" s="94">
        <f t="shared" si="7"/>
        <v>19283000</v>
      </c>
      <c r="D166" s="94">
        <f t="shared" si="7"/>
        <v>21545000</v>
      </c>
      <c r="E166" s="94">
        <f t="shared" si="7"/>
        <v>13206000</v>
      </c>
      <c r="F166" s="129">
        <f t="shared" si="7"/>
        <v>11840000</v>
      </c>
      <c r="G166" s="94">
        <f t="shared" si="7"/>
        <v>16733000</v>
      </c>
    </row>
    <row r="167" spans="1:7">
      <c r="A167" s="466" t="s">
        <v>980</v>
      </c>
    </row>
    <row r="168" spans="1:7" ht="31.5" customHeight="1">
      <c r="A168" s="571" t="s">
        <v>608</v>
      </c>
      <c r="B168" s="571"/>
      <c r="C168" s="571"/>
      <c r="D168" s="571"/>
      <c r="E168" s="571"/>
      <c r="F168" s="571"/>
      <c r="G168" s="571"/>
    </row>
    <row r="169" spans="1:7">
      <c r="A169" s="117" t="s">
        <v>609</v>
      </c>
    </row>
    <row r="170" spans="1:7" s="442" customFormat="1">
      <c r="A170" s="466" t="s">
        <v>610</v>
      </c>
    </row>
    <row r="171" spans="1:7" s="442" customFormat="1">
      <c r="A171" s="12" t="s">
        <v>885</v>
      </c>
    </row>
    <row r="173" spans="1:7">
      <c r="A173" s="6" t="s">
        <v>146</v>
      </c>
      <c r="B173" s="4"/>
      <c r="C173" s="4"/>
      <c r="D173" s="4"/>
      <c r="E173" s="4"/>
    </row>
    <row r="174" spans="1:7">
      <c r="A174" s="92" t="s">
        <v>62</v>
      </c>
      <c r="B174" s="64">
        <v>2020</v>
      </c>
      <c r="C174" s="64">
        <v>2019</v>
      </c>
      <c r="D174" s="64">
        <v>2018</v>
      </c>
      <c r="E174" s="64">
        <v>2017</v>
      </c>
      <c r="F174" s="62">
        <v>2016</v>
      </c>
      <c r="G174" s="62">
        <v>2015</v>
      </c>
    </row>
    <row r="175" spans="1:7" ht="37.5" customHeight="1">
      <c r="A175" s="15" t="s">
        <v>63</v>
      </c>
      <c r="B175" s="717" t="s">
        <v>376</v>
      </c>
      <c r="C175" s="718"/>
      <c r="D175" s="719"/>
      <c r="E175" s="128">
        <v>15500</v>
      </c>
      <c r="F175" s="29">
        <v>147900</v>
      </c>
      <c r="G175" s="30">
        <v>37180</v>
      </c>
    </row>
    <row r="176" spans="1:7" ht="37.5" customHeight="1">
      <c r="A176" s="15" t="s">
        <v>64</v>
      </c>
      <c r="B176" s="720"/>
      <c r="C176" s="721"/>
      <c r="D176" s="722"/>
      <c r="E176" s="128">
        <v>50790</v>
      </c>
      <c r="F176" s="29">
        <v>650</v>
      </c>
      <c r="G176" s="30">
        <v>1200</v>
      </c>
    </row>
    <row r="177" spans="1:7" ht="35" customHeight="1">
      <c r="A177" s="16" t="s">
        <v>65</v>
      </c>
      <c r="B177" s="720"/>
      <c r="C177" s="721"/>
      <c r="D177" s="722"/>
      <c r="E177" s="30" t="s">
        <v>39</v>
      </c>
      <c r="F177" s="30" t="s">
        <v>39</v>
      </c>
      <c r="G177" s="30">
        <v>5000</v>
      </c>
    </row>
    <row r="178" spans="1:7" ht="36" customHeight="1">
      <c r="A178" s="16" t="s">
        <v>119</v>
      </c>
      <c r="B178" s="720"/>
      <c r="C178" s="721"/>
      <c r="D178" s="722"/>
      <c r="E178" s="30" t="s">
        <v>39</v>
      </c>
      <c r="F178" s="30" t="s">
        <v>39</v>
      </c>
      <c r="G178" s="30" t="s">
        <v>39</v>
      </c>
    </row>
    <row r="179" spans="1:7" ht="27" customHeight="1">
      <c r="A179" s="277" t="s">
        <v>10</v>
      </c>
      <c r="B179" s="720"/>
      <c r="C179" s="721"/>
      <c r="D179" s="722"/>
      <c r="E179" s="30" t="s">
        <v>39</v>
      </c>
      <c r="F179" s="30" t="s">
        <v>39</v>
      </c>
      <c r="G179" s="30" t="s">
        <v>39</v>
      </c>
    </row>
    <row r="180" spans="1:7" ht="50" customHeight="1">
      <c r="A180" s="57" t="s">
        <v>9</v>
      </c>
      <c r="B180" s="723"/>
      <c r="C180" s="724"/>
      <c r="D180" s="725"/>
      <c r="E180" s="129">
        <v>66290</v>
      </c>
      <c r="F180" s="468">
        <f>SUM(F175:F177)</f>
        <v>148550</v>
      </c>
      <c r="G180" s="468">
        <f>SUM(G175:G178)</f>
        <v>43380</v>
      </c>
    </row>
    <row r="181" spans="1:7" ht="24.5" customHeight="1">
      <c r="A181" s="685"/>
      <c r="B181" s="686"/>
      <c r="C181" s="686"/>
      <c r="D181" s="686"/>
      <c r="E181" s="686"/>
      <c r="F181" s="686"/>
      <c r="G181" s="686"/>
    </row>
    <row r="182" spans="1:7">
      <c r="A182" s="6" t="s">
        <v>613</v>
      </c>
    </row>
    <row r="183" spans="1:7" ht="15.5">
      <c r="A183" s="92" t="s">
        <v>55</v>
      </c>
      <c r="B183" s="467" t="s">
        <v>614</v>
      </c>
    </row>
    <row r="184" spans="1:7">
      <c r="A184" s="136" t="s">
        <v>11</v>
      </c>
      <c r="B184" s="128">
        <v>2332994</v>
      </c>
    </row>
    <row r="185" spans="1:7">
      <c r="A185" s="11" t="s">
        <v>9</v>
      </c>
      <c r="B185" s="129">
        <f>SUM(B184)</f>
        <v>2332994</v>
      </c>
    </row>
    <row r="186" spans="1:7" ht="22" customHeight="1">
      <c r="A186" s="613" t="s">
        <v>615</v>
      </c>
      <c r="B186" s="613"/>
    </row>
  </sheetData>
  <sheetProtection algorithmName="SHA-512" hashValue="GbP0cfT9Xevn9VZwr6nMOcdZmT19nZCMTNdPCezn393ZGJ26MlBXVMkBbuq12YDxzbJaW3gQDN0QuIu5EW1xpw==" saltValue="IG5acfbjnPrevHzAjoBfEw==" spinCount="100000" sheet="1" objects="1" scenarios="1"/>
  <mergeCells count="69">
    <mergeCell ref="A121:I121"/>
    <mergeCell ref="A140:I140"/>
    <mergeCell ref="B175:D180"/>
    <mergeCell ref="A24:L24"/>
    <mergeCell ref="A31:A33"/>
    <mergeCell ref="C31:J31"/>
    <mergeCell ref="K31:K33"/>
    <mergeCell ref="B32:B33"/>
    <mergeCell ref="C32:D32"/>
    <mergeCell ref="E32:F32"/>
    <mergeCell ref="G32:G33"/>
    <mergeCell ref="H32:H33"/>
    <mergeCell ref="I32:I33"/>
    <mergeCell ref="J32:J33"/>
    <mergeCell ref="K67:K69"/>
    <mergeCell ref="K85:K87"/>
    <mergeCell ref="A13:A15"/>
    <mergeCell ref="C13:J13"/>
    <mergeCell ref="K13:K15"/>
    <mergeCell ref="B14:B15"/>
    <mergeCell ref="C14:D14"/>
    <mergeCell ref="E14:F14"/>
    <mergeCell ref="G14:G15"/>
    <mergeCell ref="H14:H15"/>
    <mergeCell ref="I14:I15"/>
    <mergeCell ref="J14:J15"/>
    <mergeCell ref="K49:K51"/>
    <mergeCell ref="A42:L42"/>
    <mergeCell ref="B68:B69"/>
    <mergeCell ref="E68:F68"/>
    <mergeCell ref="G68:G69"/>
    <mergeCell ref="I86:I87"/>
    <mergeCell ref="J86:J87"/>
    <mergeCell ref="B86:B87"/>
    <mergeCell ref="H68:H69"/>
    <mergeCell ref="I68:I69"/>
    <mergeCell ref="J68:J69"/>
    <mergeCell ref="A138:I138"/>
    <mergeCell ref="A139:I139"/>
    <mergeCell ref="A142:E142"/>
    <mergeCell ref="A120:I120"/>
    <mergeCell ref="A78:J78"/>
    <mergeCell ref="C85:J85"/>
    <mergeCell ref="A101:J101"/>
    <mergeCell ref="A98:E98"/>
    <mergeCell ref="A99:D99"/>
    <mergeCell ref="A100:J100"/>
    <mergeCell ref="C86:D86"/>
    <mergeCell ref="E86:F86"/>
    <mergeCell ref="A95:J95"/>
    <mergeCell ref="A96:J96"/>
    <mergeCell ref="G86:G87"/>
    <mergeCell ref="H86:H87"/>
    <mergeCell ref="A168:G168"/>
    <mergeCell ref="A186:B186"/>
    <mergeCell ref="A181:G181"/>
    <mergeCell ref="B50:B51"/>
    <mergeCell ref="A67:A69"/>
    <mergeCell ref="A49:A51"/>
    <mergeCell ref="A60:L60"/>
    <mergeCell ref="C49:J49"/>
    <mergeCell ref="C50:D50"/>
    <mergeCell ref="E50:F50"/>
    <mergeCell ref="G50:G51"/>
    <mergeCell ref="H50:H51"/>
    <mergeCell ref="I50:I51"/>
    <mergeCell ref="J50:J51"/>
    <mergeCell ref="C67:J67"/>
    <mergeCell ref="C68:D68"/>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6B9A-8D6A-4667-875C-ED1A5113469D}">
  <dimension ref="A7:O243"/>
  <sheetViews>
    <sheetView showGridLines="0" workbookViewId="0"/>
  </sheetViews>
  <sheetFormatPr defaultRowHeight="14"/>
  <cols>
    <col min="1" max="1" width="28.7265625" style="8" customWidth="1"/>
    <col min="2" max="2" width="19.54296875" style="499" customWidth="1"/>
    <col min="3" max="13" width="12.6328125" style="8" customWidth="1"/>
    <col min="14" max="14" width="15.6328125" style="8" customWidth="1"/>
    <col min="15" max="15" width="5.7265625" style="8" customWidth="1"/>
    <col min="16" max="16384" width="8.7265625" style="8"/>
  </cols>
  <sheetData>
    <row r="7" spans="1:14" ht="20">
      <c r="A7" s="186" t="s">
        <v>403</v>
      </c>
    </row>
    <row r="8" spans="1:14" ht="20.5" thickBot="1">
      <c r="A8" s="186"/>
    </row>
    <row r="9" spans="1:14" ht="19" thickTop="1" thickBot="1">
      <c r="A9" s="382" t="s">
        <v>644</v>
      </c>
      <c r="B9" s="500"/>
      <c r="C9" s="388"/>
      <c r="D9" s="388"/>
      <c r="E9" s="388"/>
      <c r="F9" s="388"/>
      <c r="G9" s="388"/>
      <c r="H9" s="388"/>
      <c r="I9" s="388"/>
      <c r="J9" s="388"/>
      <c r="K9" s="388"/>
    </row>
    <row r="10" spans="1:14" ht="14.5" thickTop="1"/>
    <row r="11" spans="1:14" s="113" customFormat="1" ht="13">
      <c r="A11" s="746" t="s">
        <v>862</v>
      </c>
      <c r="B11" s="746"/>
      <c r="C11" s="746"/>
      <c r="D11" s="746"/>
      <c r="E11" s="746"/>
      <c r="F11" s="746"/>
      <c r="G11" s="746"/>
      <c r="H11" s="746"/>
      <c r="I11" s="746"/>
      <c r="J11" s="746"/>
      <c r="K11" s="746"/>
    </row>
    <row r="12" spans="1:14" s="113" customFormat="1" ht="65">
      <c r="A12" s="520" t="s">
        <v>799</v>
      </c>
      <c r="B12" s="521" t="s">
        <v>805</v>
      </c>
      <c r="C12" s="521" t="s">
        <v>806</v>
      </c>
      <c r="D12" s="521" t="s">
        <v>807</v>
      </c>
      <c r="E12" s="521" t="s">
        <v>808</v>
      </c>
      <c r="F12" s="521" t="s">
        <v>809</v>
      </c>
      <c r="G12" s="521" t="s">
        <v>810</v>
      </c>
      <c r="H12" s="521" t="s">
        <v>811</v>
      </c>
      <c r="I12" s="521" t="s">
        <v>812</v>
      </c>
      <c r="J12" s="521" t="s">
        <v>813</v>
      </c>
      <c r="K12" s="521" t="s">
        <v>814</v>
      </c>
      <c r="L12" s="502"/>
      <c r="M12" s="502"/>
      <c r="N12" s="502"/>
    </row>
    <row r="13" spans="1:14" s="113" customFormat="1" ht="12.5">
      <c r="A13" s="136" t="s">
        <v>815</v>
      </c>
      <c r="B13" s="731" t="s">
        <v>977</v>
      </c>
      <c r="C13" s="732"/>
      <c r="D13" s="732"/>
      <c r="E13" s="732"/>
      <c r="F13" s="732"/>
      <c r="G13" s="732"/>
      <c r="H13" s="732"/>
      <c r="I13" s="732"/>
      <c r="J13" s="732"/>
      <c r="K13" s="733"/>
      <c r="L13" s="505"/>
      <c r="M13" s="505"/>
      <c r="N13" s="505"/>
    </row>
    <row r="14" spans="1:14" s="113" customFormat="1" ht="12.5">
      <c r="A14" s="136" t="s">
        <v>816</v>
      </c>
      <c r="B14" s="734"/>
      <c r="C14" s="735"/>
      <c r="D14" s="735"/>
      <c r="E14" s="735"/>
      <c r="F14" s="735"/>
      <c r="G14" s="735"/>
      <c r="H14" s="735"/>
      <c r="I14" s="735"/>
      <c r="J14" s="735"/>
      <c r="K14" s="736"/>
      <c r="L14" s="505"/>
      <c r="M14" s="505"/>
      <c r="N14" s="505"/>
    </row>
    <row r="15" spans="1:14" s="113" customFormat="1" ht="12.5">
      <c r="A15" s="136" t="s">
        <v>817</v>
      </c>
      <c r="B15" s="734"/>
      <c r="C15" s="735"/>
      <c r="D15" s="735"/>
      <c r="E15" s="735"/>
      <c r="F15" s="735"/>
      <c r="G15" s="735"/>
      <c r="H15" s="735"/>
      <c r="I15" s="735"/>
      <c r="J15" s="735"/>
      <c r="K15" s="736"/>
      <c r="L15" s="505"/>
      <c r="M15" s="505"/>
      <c r="N15" s="505"/>
    </row>
    <row r="16" spans="1:14" s="113" customFormat="1" ht="12.5">
      <c r="A16" s="136" t="s">
        <v>818</v>
      </c>
      <c r="B16" s="734"/>
      <c r="C16" s="735"/>
      <c r="D16" s="735"/>
      <c r="E16" s="735"/>
      <c r="F16" s="735"/>
      <c r="G16" s="735"/>
      <c r="H16" s="735"/>
      <c r="I16" s="735"/>
      <c r="J16" s="735"/>
      <c r="K16" s="736"/>
      <c r="L16" s="505"/>
      <c r="M16" s="505"/>
      <c r="N16" s="505"/>
    </row>
    <row r="17" spans="1:14" s="113" customFormat="1" ht="12.5">
      <c r="A17" s="136" t="s">
        <v>819</v>
      </c>
      <c r="B17" s="734"/>
      <c r="C17" s="735"/>
      <c r="D17" s="735"/>
      <c r="E17" s="735"/>
      <c r="F17" s="735"/>
      <c r="G17" s="735"/>
      <c r="H17" s="735"/>
      <c r="I17" s="735"/>
      <c r="J17" s="735"/>
      <c r="K17" s="736"/>
      <c r="L17" s="505"/>
      <c r="M17" s="505"/>
      <c r="N17" s="505"/>
    </row>
    <row r="18" spans="1:14" s="113" customFormat="1" ht="12.5">
      <c r="A18" s="136" t="s">
        <v>820</v>
      </c>
      <c r="B18" s="734"/>
      <c r="C18" s="735"/>
      <c r="D18" s="735"/>
      <c r="E18" s="735"/>
      <c r="F18" s="735"/>
      <c r="G18" s="735"/>
      <c r="H18" s="735"/>
      <c r="I18" s="735"/>
      <c r="J18" s="735"/>
      <c r="K18" s="736"/>
      <c r="L18" s="505"/>
      <c r="M18" s="505"/>
      <c r="N18" s="505"/>
    </row>
    <row r="19" spans="1:14" s="113" customFormat="1" ht="12.5">
      <c r="A19" s="136" t="s">
        <v>821</v>
      </c>
      <c r="B19" s="734"/>
      <c r="C19" s="735"/>
      <c r="D19" s="735"/>
      <c r="E19" s="735"/>
      <c r="F19" s="735"/>
      <c r="G19" s="735"/>
      <c r="H19" s="735"/>
      <c r="I19" s="735"/>
      <c r="J19" s="735"/>
      <c r="K19" s="736"/>
      <c r="L19" s="505"/>
      <c r="M19" s="505"/>
      <c r="N19" s="505"/>
    </row>
    <row r="20" spans="1:14" s="113" customFormat="1" ht="12.5">
      <c r="A20" s="136" t="s">
        <v>822</v>
      </c>
      <c r="B20" s="734"/>
      <c r="C20" s="735"/>
      <c r="D20" s="735"/>
      <c r="E20" s="735"/>
      <c r="F20" s="735"/>
      <c r="G20" s="735"/>
      <c r="H20" s="735"/>
      <c r="I20" s="735"/>
      <c r="J20" s="735"/>
      <c r="K20" s="736"/>
      <c r="L20" s="505"/>
      <c r="M20" s="505"/>
      <c r="N20" s="505"/>
    </row>
    <row r="21" spans="1:14" s="113" customFormat="1" ht="12.5">
      <c r="A21" s="136" t="s">
        <v>823</v>
      </c>
      <c r="B21" s="734"/>
      <c r="C21" s="735"/>
      <c r="D21" s="735"/>
      <c r="E21" s="735"/>
      <c r="F21" s="735"/>
      <c r="G21" s="735"/>
      <c r="H21" s="735"/>
      <c r="I21" s="735"/>
      <c r="J21" s="735"/>
      <c r="K21" s="736"/>
      <c r="L21" s="505"/>
      <c r="M21" s="505"/>
      <c r="N21" s="505"/>
    </row>
    <row r="22" spans="1:14" s="113" customFormat="1" ht="12.5">
      <c r="A22" s="136" t="s">
        <v>824</v>
      </c>
      <c r="B22" s="734"/>
      <c r="C22" s="735"/>
      <c r="D22" s="735"/>
      <c r="E22" s="735"/>
      <c r="F22" s="735"/>
      <c r="G22" s="735"/>
      <c r="H22" s="735"/>
      <c r="I22" s="735"/>
      <c r="J22" s="735"/>
      <c r="K22" s="736"/>
      <c r="L22" s="505"/>
      <c r="M22" s="505"/>
      <c r="N22" s="505"/>
    </row>
    <row r="23" spans="1:14" s="113" customFormat="1" ht="12.5">
      <c r="A23" s="136" t="s">
        <v>825</v>
      </c>
      <c r="B23" s="734"/>
      <c r="C23" s="735"/>
      <c r="D23" s="735"/>
      <c r="E23" s="735"/>
      <c r="F23" s="735"/>
      <c r="G23" s="735"/>
      <c r="H23" s="735"/>
      <c r="I23" s="735"/>
      <c r="J23" s="735"/>
      <c r="K23" s="736"/>
      <c r="L23" s="505"/>
      <c r="M23" s="505"/>
      <c r="N23" s="505"/>
    </row>
    <row r="24" spans="1:14" s="113" customFormat="1" ht="12.5">
      <c r="A24" s="136" t="s">
        <v>826</v>
      </c>
      <c r="B24" s="734"/>
      <c r="C24" s="735"/>
      <c r="D24" s="735"/>
      <c r="E24" s="735"/>
      <c r="F24" s="735"/>
      <c r="G24" s="735"/>
      <c r="H24" s="735"/>
      <c r="I24" s="735"/>
      <c r="J24" s="735"/>
      <c r="K24" s="736"/>
      <c r="L24" s="505"/>
      <c r="M24" s="505"/>
      <c r="N24" s="505"/>
    </row>
    <row r="25" spans="1:14" s="113" customFormat="1" ht="12.5">
      <c r="A25" s="136" t="s">
        <v>827</v>
      </c>
      <c r="B25" s="734"/>
      <c r="C25" s="735"/>
      <c r="D25" s="735"/>
      <c r="E25" s="735"/>
      <c r="F25" s="735"/>
      <c r="G25" s="735"/>
      <c r="H25" s="735"/>
      <c r="I25" s="735"/>
      <c r="J25" s="735"/>
      <c r="K25" s="736"/>
      <c r="L25" s="505"/>
      <c r="M25" s="505"/>
      <c r="N25" s="505"/>
    </row>
    <row r="26" spans="1:14" s="113" customFormat="1" ht="12.5">
      <c r="A26" s="136" t="s">
        <v>828</v>
      </c>
      <c r="B26" s="734"/>
      <c r="C26" s="735"/>
      <c r="D26" s="735"/>
      <c r="E26" s="735"/>
      <c r="F26" s="735"/>
      <c r="G26" s="735"/>
      <c r="H26" s="735"/>
      <c r="I26" s="735"/>
      <c r="J26" s="735"/>
      <c r="K26" s="736"/>
      <c r="L26" s="505"/>
      <c r="M26" s="505"/>
      <c r="N26" s="505"/>
    </row>
    <row r="27" spans="1:14" s="113" customFormat="1" ht="12.5">
      <c r="A27" s="136" t="s">
        <v>829</v>
      </c>
      <c r="B27" s="734"/>
      <c r="C27" s="735"/>
      <c r="D27" s="735"/>
      <c r="E27" s="735"/>
      <c r="F27" s="735"/>
      <c r="G27" s="735"/>
      <c r="H27" s="735"/>
      <c r="I27" s="735"/>
      <c r="J27" s="735"/>
      <c r="K27" s="736"/>
      <c r="L27" s="505"/>
      <c r="M27" s="505"/>
      <c r="N27" s="505"/>
    </row>
    <row r="28" spans="1:14" s="113" customFormat="1" ht="12.5">
      <c r="A28" s="136" t="s">
        <v>830</v>
      </c>
      <c r="B28" s="734"/>
      <c r="C28" s="735"/>
      <c r="D28" s="735"/>
      <c r="E28" s="735"/>
      <c r="F28" s="735"/>
      <c r="G28" s="735"/>
      <c r="H28" s="735"/>
      <c r="I28" s="735"/>
      <c r="J28" s="735"/>
      <c r="K28" s="736"/>
      <c r="L28" s="505"/>
      <c r="M28" s="505"/>
      <c r="N28" s="505"/>
    </row>
    <row r="29" spans="1:14" s="113" customFormat="1" ht="12.5">
      <c r="A29" s="136" t="s">
        <v>831</v>
      </c>
      <c r="B29" s="734"/>
      <c r="C29" s="735"/>
      <c r="D29" s="735"/>
      <c r="E29" s="735"/>
      <c r="F29" s="735"/>
      <c r="G29" s="735"/>
      <c r="H29" s="735"/>
      <c r="I29" s="735"/>
      <c r="J29" s="735"/>
      <c r="K29" s="736"/>
      <c r="L29" s="505"/>
      <c r="M29" s="505"/>
      <c r="N29" s="505"/>
    </row>
    <row r="30" spans="1:14" s="113" customFormat="1" ht="12.5">
      <c r="A30" s="136" t="s">
        <v>832</v>
      </c>
      <c r="B30" s="734"/>
      <c r="C30" s="735"/>
      <c r="D30" s="735"/>
      <c r="E30" s="735"/>
      <c r="F30" s="735"/>
      <c r="G30" s="735"/>
      <c r="H30" s="735"/>
      <c r="I30" s="735"/>
      <c r="J30" s="735"/>
      <c r="K30" s="736"/>
      <c r="L30" s="505"/>
      <c r="M30" s="505"/>
      <c r="N30" s="505"/>
    </row>
    <row r="31" spans="1:14" s="113" customFormat="1" ht="12.5">
      <c r="A31" s="136" t="s">
        <v>833</v>
      </c>
      <c r="B31" s="734"/>
      <c r="C31" s="735"/>
      <c r="D31" s="735"/>
      <c r="E31" s="735"/>
      <c r="F31" s="735"/>
      <c r="G31" s="735"/>
      <c r="H31" s="735"/>
      <c r="I31" s="735"/>
      <c r="J31" s="735"/>
      <c r="K31" s="736"/>
      <c r="L31" s="505"/>
      <c r="M31" s="505"/>
      <c r="N31" s="505"/>
    </row>
    <row r="32" spans="1:14" s="113" customFormat="1" ht="12.5">
      <c r="A32" s="136"/>
      <c r="B32" s="734"/>
      <c r="C32" s="735"/>
      <c r="D32" s="735"/>
      <c r="E32" s="735"/>
      <c r="F32" s="735"/>
      <c r="G32" s="735"/>
      <c r="H32" s="735"/>
      <c r="I32" s="735"/>
      <c r="J32" s="735"/>
      <c r="K32" s="736"/>
      <c r="L32" s="505"/>
      <c r="M32" s="505"/>
      <c r="N32" s="505"/>
    </row>
    <row r="33" spans="1:14" s="113" customFormat="1" ht="13">
      <c r="A33" s="18" t="s">
        <v>9</v>
      </c>
      <c r="B33" s="737"/>
      <c r="C33" s="738"/>
      <c r="D33" s="738"/>
      <c r="E33" s="738"/>
      <c r="F33" s="738"/>
      <c r="G33" s="738"/>
      <c r="H33" s="738"/>
      <c r="I33" s="738"/>
      <c r="J33" s="738"/>
      <c r="K33" s="739"/>
      <c r="L33" s="505"/>
      <c r="M33" s="505"/>
      <c r="N33" s="505"/>
    </row>
    <row r="35" spans="1:14" s="113" customFormat="1" ht="15">
      <c r="A35" s="746" t="s">
        <v>975</v>
      </c>
      <c r="B35" s="746"/>
      <c r="C35" s="746"/>
      <c r="D35" s="746"/>
      <c r="E35" s="746"/>
      <c r="F35" s="746"/>
      <c r="G35" s="746"/>
      <c r="H35" s="746"/>
      <c r="I35" s="746"/>
      <c r="J35" s="746"/>
      <c r="K35" s="746"/>
    </row>
    <row r="36" spans="1:14" s="113" customFormat="1" ht="65">
      <c r="A36" s="520" t="s">
        <v>799</v>
      </c>
      <c r="B36" s="521" t="s">
        <v>805</v>
      </c>
      <c r="C36" s="521" t="s">
        <v>806</v>
      </c>
      <c r="D36" s="521" t="s">
        <v>807</v>
      </c>
      <c r="E36" s="521" t="s">
        <v>808</v>
      </c>
      <c r="F36" s="521" t="s">
        <v>809</v>
      </c>
      <c r="G36" s="521" t="s">
        <v>810</v>
      </c>
      <c r="H36" s="521" t="s">
        <v>811</v>
      </c>
      <c r="I36" s="521" t="s">
        <v>812</v>
      </c>
      <c r="J36" s="521" t="s">
        <v>813</v>
      </c>
      <c r="K36" s="521" t="s">
        <v>814</v>
      </c>
      <c r="L36" s="502"/>
      <c r="M36" s="502"/>
      <c r="N36" s="502"/>
    </row>
    <row r="37" spans="1:14" s="113" customFormat="1" ht="12.5">
      <c r="A37" s="136" t="s">
        <v>815</v>
      </c>
      <c r="B37" s="503">
        <v>0</v>
      </c>
      <c r="C37" s="504">
        <v>0</v>
      </c>
      <c r="D37" s="504">
        <v>0</v>
      </c>
      <c r="E37" s="504">
        <v>-4.1480999999999997E-2</v>
      </c>
      <c r="F37" s="504">
        <v>0</v>
      </c>
      <c r="G37" s="504">
        <v>0</v>
      </c>
      <c r="H37" s="504">
        <v>0</v>
      </c>
      <c r="I37" s="504">
        <v>-14.700785</v>
      </c>
      <c r="J37" s="504">
        <v>0</v>
      </c>
      <c r="K37" s="504">
        <v>0</v>
      </c>
      <c r="L37" s="505"/>
      <c r="M37" s="505"/>
      <c r="N37" s="505"/>
    </row>
    <row r="38" spans="1:14" s="113" customFormat="1" ht="12.5">
      <c r="A38" s="136" t="s">
        <v>816</v>
      </c>
      <c r="B38" s="503">
        <v>15.632769069599998</v>
      </c>
      <c r="C38" s="504">
        <v>0</v>
      </c>
      <c r="D38" s="504">
        <v>15.632769069599998</v>
      </c>
      <c r="E38" s="504">
        <v>4.2622618607999998</v>
      </c>
      <c r="F38" s="504">
        <v>0</v>
      </c>
      <c r="G38" s="504">
        <v>0</v>
      </c>
      <c r="H38" s="504">
        <v>84.428842515599996</v>
      </c>
      <c r="I38" s="504">
        <v>-44.559787000007994</v>
      </c>
      <c r="J38" s="504">
        <v>14</v>
      </c>
      <c r="K38" s="504">
        <v>19.028289184799998</v>
      </c>
      <c r="L38" s="505"/>
      <c r="M38" s="505"/>
      <c r="N38" s="505"/>
    </row>
    <row r="39" spans="1:14" s="113" customFormat="1" ht="12.5">
      <c r="A39" s="136" t="s">
        <v>817</v>
      </c>
      <c r="B39" s="503">
        <v>2.5978632036000002</v>
      </c>
      <c r="C39" s="504">
        <v>19.772793715500001</v>
      </c>
      <c r="D39" s="504">
        <v>22.3706569191</v>
      </c>
      <c r="E39" s="504">
        <v>20.041400736299998</v>
      </c>
      <c r="F39" s="504">
        <v>0.48982599999999998</v>
      </c>
      <c r="G39" s="504">
        <v>0.41015805900000002</v>
      </c>
      <c r="H39" s="504">
        <v>154.95796149360001</v>
      </c>
      <c r="I39" s="504">
        <v>44.240781947099997</v>
      </c>
      <c r="J39" s="504">
        <v>0</v>
      </c>
      <c r="K39" s="504">
        <v>0</v>
      </c>
      <c r="L39" s="505"/>
      <c r="M39" s="505"/>
      <c r="N39" s="505"/>
    </row>
    <row r="40" spans="1:14" s="113" customFormat="1" ht="12.5">
      <c r="A40" s="136" t="s">
        <v>818</v>
      </c>
      <c r="B40" s="503">
        <v>0</v>
      </c>
      <c r="C40" s="504">
        <v>0</v>
      </c>
      <c r="D40" s="504">
        <v>0</v>
      </c>
      <c r="E40" s="504">
        <v>0</v>
      </c>
      <c r="F40" s="504">
        <v>0</v>
      </c>
      <c r="G40" s="504">
        <v>0</v>
      </c>
      <c r="H40" s="504">
        <v>2.5993188129</v>
      </c>
      <c r="I40" s="504">
        <v>0</v>
      </c>
      <c r="J40" s="504">
        <v>0</v>
      </c>
      <c r="K40" s="504">
        <v>2.4970652450999999</v>
      </c>
      <c r="L40" s="505"/>
      <c r="M40" s="505"/>
      <c r="N40" s="505"/>
    </row>
    <row r="41" spans="1:14" s="113" customFormat="1" ht="12.5">
      <c r="A41" s="136" t="s">
        <v>819</v>
      </c>
      <c r="B41" s="503">
        <v>0</v>
      </c>
      <c r="C41" s="504">
        <v>0</v>
      </c>
      <c r="D41" s="504">
        <v>0</v>
      </c>
      <c r="E41" s="504">
        <v>-0.1091165732</v>
      </c>
      <c r="F41" s="504">
        <v>0</v>
      </c>
      <c r="G41" s="504">
        <v>0</v>
      </c>
      <c r="H41" s="504">
        <v>41.402805382399997</v>
      </c>
      <c r="I41" s="504">
        <v>0.26841789760000001</v>
      </c>
      <c r="J41" s="504">
        <v>0</v>
      </c>
      <c r="K41" s="504">
        <v>19.329151180700002</v>
      </c>
      <c r="L41" s="505"/>
      <c r="M41" s="505"/>
      <c r="N41" s="505"/>
    </row>
    <row r="42" spans="1:14" s="113" customFormat="1" ht="12.5">
      <c r="A42" s="136" t="s">
        <v>820</v>
      </c>
      <c r="B42" s="503">
        <v>2.7068759999999997E-4</v>
      </c>
      <c r="C42" s="504">
        <v>0</v>
      </c>
      <c r="D42" s="504">
        <v>2.7068759999999997E-4</v>
      </c>
      <c r="E42" s="504">
        <v>2.7068759999999997E-4</v>
      </c>
      <c r="F42" s="504">
        <v>0</v>
      </c>
      <c r="G42" s="504">
        <v>0</v>
      </c>
      <c r="H42" s="504">
        <v>7.4152678634999996</v>
      </c>
      <c r="I42" s="504">
        <v>-0.34701221489999995</v>
      </c>
      <c r="J42" s="504">
        <v>0</v>
      </c>
      <c r="K42" s="504">
        <v>0</v>
      </c>
      <c r="L42" s="505"/>
      <c r="M42" s="505"/>
      <c r="N42" s="505"/>
    </row>
    <row r="43" spans="1:14" s="113" customFormat="1" ht="12.5">
      <c r="A43" s="136" t="s">
        <v>821</v>
      </c>
      <c r="B43" s="503">
        <v>8067.3414838571998</v>
      </c>
      <c r="C43" s="504">
        <v>2772.6442000000002</v>
      </c>
      <c r="D43" s="504">
        <v>10839.9856838572</v>
      </c>
      <c r="E43" s="504">
        <v>-1757.5639241075</v>
      </c>
      <c r="F43" s="504">
        <v>349.28694000000002</v>
      </c>
      <c r="G43" s="504">
        <v>229.501959</v>
      </c>
      <c r="H43" s="504">
        <v>44075.331833195902</v>
      </c>
      <c r="I43" s="504">
        <v>17270.692541790799</v>
      </c>
      <c r="J43" s="504">
        <v>8098</v>
      </c>
      <c r="K43" s="504">
        <v>13094.368923723197</v>
      </c>
      <c r="L43" s="505"/>
      <c r="M43" s="505"/>
      <c r="N43" s="505"/>
    </row>
    <row r="44" spans="1:14" s="113" customFormat="1" ht="12.5">
      <c r="A44" s="136" t="s">
        <v>822</v>
      </c>
      <c r="B44" s="503">
        <v>523.25294684703408</v>
      </c>
      <c r="C44" s="504">
        <v>103.0020641286</v>
      </c>
      <c r="D44" s="504">
        <v>626.25501097563404</v>
      </c>
      <c r="E44" s="504">
        <v>11.420865128960029</v>
      </c>
      <c r="F44" s="504">
        <v>67.076570000000004</v>
      </c>
      <c r="G44" s="504">
        <v>38.919582549000005</v>
      </c>
      <c r="H44" s="504">
        <v>3549.9856460794481</v>
      </c>
      <c r="I44" s="504">
        <v>1114.58906533253</v>
      </c>
      <c r="J44" s="504">
        <v>1151</v>
      </c>
      <c r="K44" s="504">
        <v>2890.7822316885895</v>
      </c>
      <c r="L44" s="505"/>
      <c r="M44" s="505"/>
      <c r="N44" s="505"/>
    </row>
    <row r="45" spans="1:14" s="113" customFormat="1" ht="12.5">
      <c r="A45" s="136" t="s">
        <v>823</v>
      </c>
      <c r="B45" s="503">
        <v>4.2603051999999999E-3</v>
      </c>
      <c r="C45" s="504">
        <v>9.4619669834</v>
      </c>
      <c r="D45" s="504">
        <v>9.4662272886000007</v>
      </c>
      <c r="E45" s="504">
        <v>0.35473469880000003</v>
      </c>
      <c r="F45" s="504">
        <v>0</v>
      </c>
      <c r="G45" s="504">
        <v>6.3113482800000009E-2</v>
      </c>
      <c r="H45" s="504">
        <v>0.62031223820000003</v>
      </c>
      <c r="I45" s="504">
        <v>1.3947327428</v>
      </c>
      <c r="J45" s="504">
        <v>15</v>
      </c>
      <c r="K45" s="504">
        <v>1.0810973232000001</v>
      </c>
      <c r="L45" s="505"/>
      <c r="M45" s="505"/>
      <c r="N45" s="505"/>
    </row>
    <row r="46" spans="1:14" s="113" customFormat="1" ht="12.5">
      <c r="A46" s="136" t="s">
        <v>824</v>
      </c>
      <c r="B46" s="503">
        <v>0</v>
      </c>
      <c r="C46" s="504">
        <v>0</v>
      </c>
      <c r="D46" s="504">
        <v>0</v>
      </c>
      <c r="E46" s="504">
        <v>0</v>
      </c>
      <c r="F46" s="504">
        <v>0</v>
      </c>
      <c r="G46" s="504">
        <v>0</v>
      </c>
      <c r="H46" s="504">
        <v>1.2185E-2</v>
      </c>
      <c r="I46" s="504">
        <v>0</v>
      </c>
      <c r="J46" s="504">
        <v>0</v>
      </c>
      <c r="K46" s="504">
        <v>0</v>
      </c>
      <c r="L46" s="505"/>
      <c r="M46" s="505"/>
      <c r="N46" s="505"/>
    </row>
    <row r="47" spans="1:14" s="113" customFormat="1" ht="12.5">
      <c r="A47" s="136" t="s">
        <v>825</v>
      </c>
      <c r="B47" s="503">
        <v>0</v>
      </c>
      <c r="C47" s="504">
        <v>0</v>
      </c>
      <c r="D47" s="504">
        <v>0</v>
      </c>
      <c r="E47" s="504">
        <v>-3.1541890000000001</v>
      </c>
      <c r="F47" s="504">
        <v>3.7309999999999999E-3</v>
      </c>
      <c r="G47" s="504">
        <v>0</v>
      </c>
      <c r="H47" s="504">
        <v>0</v>
      </c>
      <c r="I47" s="504">
        <v>-43.323394999999998</v>
      </c>
      <c r="J47" s="504">
        <v>11</v>
      </c>
      <c r="K47" s="504">
        <v>0.113263</v>
      </c>
      <c r="L47" s="505"/>
      <c r="M47" s="505"/>
      <c r="N47" s="505"/>
    </row>
    <row r="48" spans="1:14" s="113" customFormat="1" ht="12.5">
      <c r="A48" s="136" t="s">
        <v>826</v>
      </c>
      <c r="B48" s="503">
        <v>0</v>
      </c>
      <c r="C48" s="504">
        <v>2.0411966866300002</v>
      </c>
      <c r="D48" s="504">
        <v>2.0411966866300002</v>
      </c>
      <c r="E48" s="504">
        <v>0.13134563774999999</v>
      </c>
      <c r="F48" s="504">
        <v>4.9601269000000003E-2</v>
      </c>
      <c r="G48" s="504">
        <v>4.9877527999999997E-2</v>
      </c>
      <c r="H48" s="504">
        <v>0.19472</v>
      </c>
      <c r="I48" s="504">
        <v>0.22711148944999998</v>
      </c>
      <c r="J48" s="504">
        <v>1</v>
      </c>
      <c r="K48" s="504">
        <v>0</v>
      </c>
      <c r="L48" s="505"/>
      <c r="M48" s="505"/>
      <c r="N48" s="505"/>
    </row>
    <row r="49" spans="1:14" s="113" customFormat="1" ht="12.5">
      <c r="A49" s="136" t="s">
        <v>827</v>
      </c>
      <c r="B49" s="503">
        <v>5.9381337324600008</v>
      </c>
      <c r="C49" s="504">
        <v>0</v>
      </c>
      <c r="D49" s="504">
        <v>5.9381337324600008</v>
      </c>
      <c r="E49" s="504">
        <v>2.0895867736200002</v>
      </c>
      <c r="F49" s="504">
        <v>0</v>
      </c>
      <c r="G49" s="504">
        <v>2.8558877579999999E-2</v>
      </c>
      <c r="H49" s="504">
        <v>307.5740351038512</v>
      </c>
      <c r="I49" s="504">
        <v>-207.20141431412398</v>
      </c>
      <c r="J49" s="504">
        <v>8</v>
      </c>
      <c r="K49" s="504">
        <v>49.126036914635755</v>
      </c>
      <c r="L49" s="505"/>
      <c r="M49" s="505"/>
      <c r="N49" s="505"/>
    </row>
    <row r="50" spans="1:14" s="113" customFormat="1" ht="12.5">
      <c r="A50" s="136" t="s">
        <v>828</v>
      </c>
      <c r="B50" s="503">
        <v>0</v>
      </c>
      <c r="C50" s="504">
        <v>0</v>
      </c>
      <c r="D50" s="504">
        <v>0</v>
      </c>
      <c r="E50" s="504">
        <v>-1.9177959668000004E-2</v>
      </c>
      <c r="F50" s="504">
        <v>0</v>
      </c>
      <c r="G50" s="504">
        <v>0</v>
      </c>
      <c r="H50" s="504">
        <v>1.3456437673070003</v>
      </c>
      <c r="I50" s="504">
        <v>-1.314334049567</v>
      </c>
      <c r="J50" s="504">
        <v>0</v>
      </c>
      <c r="K50" s="504">
        <v>0</v>
      </c>
      <c r="L50" s="505"/>
      <c r="M50" s="505"/>
      <c r="N50" s="505"/>
    </row>
    <row r="51" spans="1:14" s="113" customFormat="1" ht="12.5">
      <c r="A51" s="136" t="s">
        <v>829</v>
      </c>
      <c r="B51" s="503">
        <v>0</v>
      </c>
      <c r="C51" s="504">
        <v>0</v>
      </c>
      <c r="D51" s="504">
        <v>0</v>
      </c>
      <c r="E51" s="504">
        <v>-7.2725999999999999E-2</v>
      </c>
      <c r="F51" s="504">
        <v>0</v>
      </c>
      <c r="G51" s="504">
        <v>0</v>
      </c>
      <c r="H51" s="504">
        <v>0</v>
      </c>
      <c r="I51" s="504">
        <v>-20.308394</v>
      </c>
      <c r="J51" s="504">
        <v>1</v>
      </c>
      <c r="K51" s="504">
        <v>0</v>
      </c>
      <c r="L51" s="505"/>
      <c r="M51" s="505"/>
      <c r="N51" s="505"/>
    </row>
    <row r="52" spans="1:14" s="113" customFormat="1" ht="12.5">
      <c r="A52" s="136" t="s">
        <v>830</v>
      </c>
      <c r="B52" s="503">
        <v>0</v>
      </c>
      <c r="C52" s="504">
        <v>0</v>
      </c>
      <c r="D52" s="504">
        <v>0</v>
      </c>
      <c r="E52" s="504">
        <v>0</v>
      </c>
      <c r="F52" s="504">
        <v>0</v>
      </c>
      <c r="G52" s="504">
        <v>0</v>
      </c>
      <c r="H52" s="504">
        <v>3.6934261500000001</v>
      </c>
      <c r="I52" s="504">
        <v>-4.0443527199</v>
      </c>
      <c r="J52" s="504">
        <v>0</v>
      </c>
      <c r="K52" s="504">
        <v>0</v>
      </c>
      <c r="L52" s="505"/>
      <c r="M52" s="505"/>
      <c r="N52" s="505"/>
    </row>
    <row r="53" spans="1:14" s="113" customFormat="1" ht="12.5">
      <c r="A53" s="136" t="s">
        <v>831</v>
      </c>
      <c r="B53" s="503">
        <v>887.31691129879994</v>
      </c>
      <c r="C53" s="504">
        <v>0</v>
      </c>
      <c r="D53" s="504">
        <v>887.31691129879994</v>
      </c>
      <c r="E53" s="504">
        <v>480.75317060222</v>
      </c>
      <c r="F53" s="504">
        <v>157.42916199999999</v>
      </c>
      <c r="G53" s="504">
        <v>172.57211448210001</v>
      </c>
      <c r="H53" s="504">
        <v>715.5798884446599</v>
      </c>
      <c r="I53" s="504">
        <v>780.12075263810004</v>
      </c>
      <c r="J53" s="504">
        <v>649</v>
      </c>
      <c r="K53" s="504">
        <v>1684.7746090851197</v>
      </c>
      <c r="L53" s="505"/>
      <c r="M53" s="505"/>
      <c r="N53" s="505"/>
    </row>
    <row r="54" spans="1:14" s="113" customFormat="1" ht="12.5">
      <c r="A54" s="136" t="s">
        <v>832</v>
      </c>
      <c r="B54" s="503">
        <v>7.1831858670000006</v>
      </c>
      <c r="C54" s="504">
        <v>0</v>
      </c>
      <c r="D54" s="504">
        <v>7.1831858670000006</v>
      </c>
      <c r="E54" s="504">
        <v>-1.1849990256</v>
      </c>
      <c r="F54" s="504">
        <v>0</v>
      </c>
      <c r="G54" s="504">
        <v>0</v>
      </c>
      <c r="H54" s="504">
        <v>52.923226739947197</v>
      </c>
      <c r="I54" s="504">
        <v>-3.8506854665682004</v>
      </c>
      <c r="J54" s="504">
        <v>18</v>
      </c>
      <c r="K54" s="504">
        <v>26.004527991</v>
      </c>
      <c r="L54" s="505"/>
      <c r="M54" s="505"/>
      <c r="N54" s="505"/>
    </row>
    <row r="55" spans="1:14" s="113" customFormat="1" ht="12.5">
      <c r="A55" s="136" t="s">
        <v>833</v>
      </c>
      <c r="B55" s="503">
        <v>2451.2379060725998</v>
      </c>
      <c r="C55" s="504">
        <v>512.71733129100005</v>
      </c>
      <c r="D55" s="504">
        <v>2963.9552373635997</v>
      </c>
      <c r="E55" s="504">
        <v>570.88971004140001</v>
      </c>
      <c r="F55" s="504">
        <v>30.252281</v>
      </c>
      <c r="G55" s="504">
        <v>87.362878388400006</v>
      </c>
      <c r="H55" s="504">
        <v>1273.6054993769999</v>
      </c>
      <c r="I55" s="504">
        <v>788.09462182589994</v>
      </c>
      <c r="J55" s="504">
        <v>604</v>
      </c>
      <c r="K55" s="504">
        <v>1591.4074425020999</v>
      </c>
      <c r="L55" s="505"/>
      <c r="M55" s="505"/>
      <c r="N55" s="505"/>
    </row>
    <row r="56" spans="1:14" s="113" customFormat="1" ht="13">
      <c r="A56" s="18" t="s">
        <v>9</v>
      </c>
      <c r="B56" s="506">
        <v>11960.505730941093</v>
      </c>
      <c r="C56" s="507">
        <v>3419.6395528051303</v>
      </c>
      <c r="D56" s="507">
        <v>15380.145283746222</v>
      </c>
      <c r="E56" s="507">
        <v>-672.20226749851815</v>
      </c>
      <c r="F56" s="507">
        <v>604.58811126900002</v>
      </c>
      <c r="G56" s="507">
        <v>528.90824236688002</v>
      </c>
      <c r="H56" s="507">
        <v>50271.670612164315</v>
      </c>
      <c r="I56" s="507">
        <v>19659.977865899215</v>
      </c>
      <c r="J56" s="507">
        <v>10570</v>
      </c>
      <c r="K56" s="507">
        <v>19378.512637838445</v>
      </c>
      <c r="L56" s="505"/>
      <c r="M56" s="505"/>
      <c r="N56" s="505"/>
    </row>
    <row r="57" spans="1:14" s="113" customFormat="1" ht="22.5" customHeight="1">
      <c r="A57" s="747" t="s">
        <v>873</v>
      </c>
      <c r="B57" s="747"/>
      <c r="C57" s="747"/>
      <c r="D57" s="747"/>
      <c r="E57" s="747"/>
      <c r="F57" s="747"/>
      <c r="G57" s="747"/>
      <c r="H57" s="747"/>
      <c r="I57" s="747"/>
      <c r="J57" s="747"/>
      <c r="K57" s="747"/>
      <c r="L57" s="505"/>
      <c r="M57" s="505"/>
      <c r="N57" s="505"/>
    </row>
    <row r="58" spans="1:14" s="113" customFormat="1" ht="12.5" customHeight="1">
      <c r="A58" s="747" t="s">
        <v>874</v>
      </c>
      <c r="B58" s="747"/>
      <c r="C58" s="747"/>
      <c r="D58" s="747"/>
      <c r="E58" s="747"/>
      <c r="F58" s="747"/>
      <c r="G58" s="747"/>
      <c r="H58" s="747"/>
      <c r="I58" s="747"/>
      <c r="J58" s="747"/>
      <c r="K58" s="747"/>
      <c r="L58" s="505"/>
      <c r="M58" s="505"/>
      <c r="N58" s="505"/>
    </row>
    <row r="59" spans="1:14" s="113" customFormat="1" ht="12.5" customHeight="1">
      <c r="A59" s="747" t="s">
        <v>875</v>
      </c>
      <c r="B59" s="747"/>
      <c r="C59" s="747"/>
      <c r="D59" s="747"/>
      <c r="E59" s="747"/>
      <c r="F59" s="747"/>
      <c r="G59" s="747"/>
      <c r="H59" s="747"/>
      <c r="I59" s="747"/>
      <c r="J59" s="747"/>
      <c r="K59" s="747"/>
      <c r="L59" s="505"/>
      <c r="M59" s="505"/>
      <c r="N59" s="505"/>
    </row>
    <row r="60" spans="1:14" s="113" customFormat="1" ht="30" customHeight="1">
      <c r="A60" s="747" t="s">
        <v>876</v>
      </c>
      <c r="B60" s="747"/>
      <c r="C60" s="747"/>
      <c r="D60" s="747"/>
      <c r="E60" s="747"/>
      <c r="F60" s="747"/>
      <c r="G60" s="747"/>
      <c r="H60" s="747"/>
      <c r="I60" s="747"/>
      <c r="J60" s="747"/>
      <c r="K60" s="747"/>
      <c r="L60" s="505"/>
      <c r="M60" s="505"/>
      <c r="N60" s="505"/>
    </row>
    <row r="61" spans="1:14" s="113" customFormat="1" ht="21" customHeight="1">
      <c r="A61" s="747" t="s">
        <v>877</v>
      </c>
      <c r="B61" s="747"/>
      <c r="C61" s="747"/>
      <c r="D61" s="747"/>
      <c r="E61" s="747"/>
      <c r="F61" s="747"/>
      <c r="G61" s="747"/>
      <c r="H61" s="747"/>
      <c r="I61" s="747"/>
      <c r="J61" s="747"/>
      <c r="K61" s="747"/>
      <c r="L61" s="505"/>
      <c r="M61" s="505"/>
      <c r="N61" s="505"/>
    </row>
    <row r="62" spans="1:14" s="113" customFormat="1" ht="22" customHeight="1">
      <c r="A62" s="747" t="s">
        <v>878</v>
      </c>
      <c r="B62" s="747"/>
      <c r="C62" s="747"/>
      <c r="D62" s="747"/>
      <c r="E62" s="747"/>
      <c r="F62" s="747"/>
      <c r="G62" s="747"/>
      <c r="H62" s="747"/>
      <c r="I62" s="747"/>
      <c r="J62" s="747"/>
      <c r="K62" s="747"/>
      <c r="L62" s="505"/>
      <c r="M62" s="505"/>
      <c r="N62" s="505"/>
    </row>
    <row r="63" spans="1:14" s="113" customFormat="1" ht="19.5" customHeight="1">
      <c r="A63" s="747" t="s">
        <v>879</v>
      </c>
      <c r="B63" s="747"/>
      <c r="C63" s="747"/>
      <c r="D63" s="747"/>
      <c r="E63" s="747"/>
      <c r="F63" s="747"/>
      <c r="G63" s="747"/>
      <c r="H63" s="747"/>
      <c r="I63" s="747"/>
      <c r="J63" s="747"/>
      <c r="K63" s="747"/>
      <c r="L63" s="505"/>
      <c r="M63" s="505"/>
      <c r="N63" s="505"/>
    </row>
    <row r="64" spans="1:14" s="113" customFormat="1" ht="19.5" customHeight="1">
      <c r="A64" s="747" t="s">
        <v>880</v>
      </c>
      <c r="B64" s="747"/>
      <c r="C64" s="747"/>
      <c r="D64" s="747"/>
      <c r="E64" s="747"/>
      <c r="F64" s="747"/>
      <c r="G64" s="747"/>
      <c r="H64" s="747"/>
      <c r="I64" s="747"/>
      <c r="J64" s="747"/>
      <c r="K64" s="747"/>
      <c r="L64" s="505"/>
      <c r="M64" s="505"/>
      <c r="N64" s="505"/>
    </row>
    <row r="65" spans="1:14" s="113" customFormat="1" ht="12.5">
      <c r="A65" s="747" t="s">
        <v>976</v>
      </c>
      <c r="B65" s="747"/>
      <c r="C65" s="747"/>
      <c r="D65" s="747"/>
      <c r="E65" s="747"/>
      <c r="F65" s="747"/>
      <c r="G65" s="747"/>
      <c r="H65" s="747"/>
      <c r="I65" s="747"/>
      <c r="J65" s="747"/>
      <c r="K65" s="747"/>
      <c r="L65" s="505"/>
      <c r="M65" s="505"/>
      <c r="N65" s="505"/>
    </row>
    <row r="66" spans="1:14" s="113" customFormat="1" ht="12.5">
      <c r="B66" s="501"/>
    </row>
    <row r="67" spans="1:14" s="113" customFormat="1" ht="13">
      <c r="A67" s="753" t="s">
        <v>848</v>
      </c>
      <c r="B67" s="753"/>
      <c r="C67" s="753"/>
      <c r="D67" s="753"/>
      <c r="E67" s="753"/>
      <c r="F67" s="753"/>
      <c r="G67" s="753"/>
      <c r="H67" s="753"/>
      <c r="I67" s="753"/>
    </row>
    <row r="68" spans="1:14" s="113" customFormat="1" ht="13">
      <c r="A68" s="746" t="s">
        <v>849</v>
      </c>
      <c r="B68" s="746"/>
      <c r="C68" s="746"/>
      <c r="D68" s="746"/>
      <c r="E68" s="746"/>
      <c r="F68" s="746"/>
      <c r="G68" s="746"/>
      <c r="H68" s="746"/>
      <c r="I68" s="746"/>
    </row>
    <row r="69" spans="1:14" s="113" customFormat="1" ht="13">
      <c r="A69" s="727"/>
      <c r="B69" s="727"/>
      <c r="C69" s="524" t="s">
        <v>11</v>
      </c>
      <c r="D69" s="524" t="s">
        <v>13</v>
      </c>
      <c r="E69" s="524" t="s">
        <v>12</v>
      </c>
      <c r="F69" s="524" t="s">
        <v>37</v>
      </c>
      <c r="G69" s="524" t="s">
        <v>661</v>
      </c>
      <c r="H69" s="524" t="s">
        <v>10</v>
      </c>
      <c r="I69" s="524" t="s">
        <v>9</v>
      </c>
    </row>
    <row r="70" spans="1:14" s="113" customFormat="1" ht="26" customHeight="1">
      <c r="A70" s="745" t="s">
        <v>834</v>
      </c>
      <c r="B70" s="745"/>
      <c r="C70" s="525">
        <v>-352</v>
      </c>
      <c r="D70" s="525">
        <v>158</v>
      </c>
      <c r="E70" s="525">
        <v>-53</v>
      </c>
      <c r="F70" s="525">
        <v>116</v>
      </c>
      <c r="G70" s="525">
        <v>4</v>
      </c>
      <c r="H70" s="525">
        <v>1</v>
      </c>
      <c r="I70" s="525">
        <v>-126</v>
      </c>
    </row>
    <row r="71" spans="1:14" s="113" customFormat="1" ht="12.5">
      <c r="A71" s="754" t="s">
        <v>835</v>
      </c>
      <c r="B71" s="754"/>
      <c r="C71" s="754"/>
      <c r="D71" s="754"/>
      <c r="E71" s="754"/>
      <c r="F71" s="754"/>
      <c r="G71" s="754"/>
      <c r="H71" s="754"/>
      <c r="I71" s="754"/>
    </row>
    <row r="72" spans="1:14" s="113" customFormat="1" ht="14.5" customHeight="1">
      <c r="A72" s="728" t="s">
        <v>836</v>
      </c>
      <c r="B72" s="728"/>
      <c r="C72" s="525">
        <v>171</v>
      </c>
      <c r="D72" s="525">
        <v>25</v>
      </c>
      <c r="E72" s="525">
        <v>3</v>
      </c>
      <c r="F72" s="525">
        <v>27</v>
      </c>
      <c r="G72" s="525">
        <v>0</v>
      </c>
      <c r="H72" s="525">
        <v>0</v>
      </c>
      <c r="I72" s="525">
        <v>226</v>
      </c>
    </row>
    <row r="73" spans="1:14" s="113" customFormat="1" ht="14.5" customHeight="1">
      <c r="A73" s="728" t="s">
        <v>837</v>
      </c>
      <c r="B73" s="728"/>
      <c r="C73" s="525">
        <v>0</v>
      </c>
      <c r="D73" s="525">
        <v>-85</v>
      </c>
      <c r="E73" s="525">
        <v>0</v>
      </c>
      <c r="F73" s="525">
        <v>0</v>
      </c>
      <c r="G73" s="525">
        <v>0</v>
      </c>
      <c r="H73" s="525">
        <v>0</v>
      </c>
      <c r="I73" s="525">
        <v>-85</v>
      </c>
    </row>
    <row r="74" spans="1:14" s="113" customFormat="1" ht="14.5" customHeight="1">
      <c r="A74" s="728" t="s">
        <v>838</v>
      </c>
      <c r="B74" s="728"/>
      <c r="C74" s="525">
        <v>-3</v>
      </c>
      <c r="D74" s="525">
        <v>0</v>
      </c>
      <c r="E74" s="525">
        <v>-6</v>
      </c>
      <c r="F74" s="525">
        <v>3</v>
      </c>
      <c r="G74" s="525">
        <v>0</v>
      </c>
      <c r="H74" s="525">
        <v>0</v>
      </c>
      <c r="I74" s="525">
        <v>-6</v>
      </c>
    </row>
    <row r="75" spans="1:14" s="113" customFormat="1" ht="27.5" customHeight="1">
      <c r="A75" s="728" t="s">
        <v>839</v>
      </c>
      <c r="B75" s="728"/>
      <c r="C75" s="525">
        <v>117</v>
      </c>
      <c r="D75" s="525">
        <v>0</v>
      </c>
      <c r="E75" s="525">
        <v>0</v>
      </c>
      <c r="F75" s="525">
        <v>0</v>
      </c>
      <c r="G75" s="525">
        <v>0</v>
      </c>
      <c r="H75" s="525">
        <v>0</v>
      </c>
      <c r="I75" s="525">
        <v>117</v>
      </c>
    </row>
    <row r="76" spans="1:14" s="113" customFormat="1" ht="26" customHeight="1">
      <c r="A76" s="728" t="s">
        <v>840</v>
      </c>
      <c r="B76" s="728"/>
      <c r="C76" s="525">
        <v>11</v>
      </c>
      <c r="D76" s="525">
        <v>2</v>
      </c>
      <c r="E76" s="525">
        <v>-11</v>
      </c>
      <c r="F76" s="525">
        <v>0</v>
      </c>
      <c r="G76" s="525">
        <v>0</v>
      </c>
      <c r="H76" s="525">
        <v>-4</v>
      </c>
      <c r="I76" s="525">
        <v>-2</v>
      </c>
    </row>
    <row r="77" spans="1:14" s="113" customFormat="1" ht="18.5" customHeight="1">
      <c r="A77" s="728" t="s">
        <v>841</v>
      </c>
      <c r="B77" s="728"/>
      <c r="C77" s="525">
        <v>-39</v>
      </c>
      <c r="D77" s="525">
        <v>0</v>
      </c>
      <c r="E77" s="525">
        <v>0</v>
      </c>
      <c r="F77" s="525">
        <v>0</v>
      </c>
      <c r="G77" s="525">
        <v>0</v>
      </c>
      <c r="H77" s="525">
        <v>0</v>
      </c>
      <c r="I77" s="525">
        <v>-39</v>
      </c>
    </row>
    <row r="78" spans="1:14" s="113" customFormat="1" ht="14.5" customHeight="1">
      <c r="A78" s="728" t="s">
        <v>842</v>
      </c>
      <c r="B78" s="728"/>
      <c r="C78" s="525">
        <v>40</v>
      </c>
      <c r="D78" s="525">
        <v>0</v>
      </c>
      <c r="E78" s="525">
        <v>-1</v>
      </c>
      <c r="F78" s="525">
        <v>0</v>
      </c>
      <c r="G78" s="525">
        <v>0</v>
      </c>
      <c r="H78" s="525">
        <v>0</v>
      </c>
      <c r="I78" s="525">
        <v>39</v>
      </c>
    </row>
    <row r="79" spans="1:14" s="113" customFormat="1" ht="14.5" customHeight="1">
      <c r="A79" s="728" t="s">
        <v>843</v>
      </c>
      <c r="B79" s="728"/>
      <c r="C79" s="525">
        <v>1</v>
      </c>
      <c r="D79" s="525">
        <v>-10</v>
      </c>
      <c r="E79" s="525">
        <v>0</v>
      </c>
      <c r="F79" s="525">
        <v>11</v>
      </c>
      <c r="G79" s="525">
        <v>-4</v>
      </c>
      <c r="H79" s="525">
        <v>0</v>
      </c>
      <c r="I79" s="525">
        <v>-2</v>
      </c>
    </row>
    <row r="80" spans="1:14" s="113" customFormat="1" ht="14.5" customHeight="1">
      <c r="A80" s="728" t="s">
        <v>844</v>
      </c>
      <c r="B80" s="728"/>
      <c r="C80" s="525">
        <v>26</v>
      </c>
      <c r="D80" s="525">
        <v>-14</v>
      </c>
      <c r="E80" s="525">
        <v>-13</v>
      </c>
      <c r="F80" s="525">
        <v>3</v>
      </c>
      <c r="G80" s="525">
        <v>0</v>
      </c>
      <c r="H80" s="525">
        <v>0</v>
      </c>
      <c r="I80" s="525">
        <v>2</v>
      </c>
    </row>
    <row r="81" spans="1:9" s="113" customFormat="1" ht="14.5" customHeight="1">
      <c r="A81" s="755" t="s">
        <v>10</v>
      </c>
      <c r="B81" s="756"/>
      <c r="C81" s="525">
        <v>-8</v>
      </c>
      <c r="D81" s="525">
        <v>3</v>
      </c>
      <c r="E81" s="525">
        <v>1</v>
      </c>
      <c r="F81" s="525">
        <v>-4</v>
      </c>
      <c r="G81" s="525">
        <v>0</v>
      </c>
      <c r="H81" s="525">
        <v>4</v>
      </c>
      <c r="I81" s="525">
        <v>-4</v>
      </c>
    </row>
    <row r="82" spans="1:9" s="113" customFormat="1" ht="13">
      <c r="A82" s="669" t="s">
        <v>860</v>
      </c>
      <c r="B82" s="670"/>
      <c r="C82" s="525">
        <v>-36</v>
      </c>
      <c r="D82" s="525">
        <v>79</v>
      </c>
      <c r="E82" s="525">
        <v>-80</v>
      </c>
      <c r="F82" s="525">
        <v>156</v>
      </c>
      <c r="G82" s="525">
        <v>0</v>
      </c>
      <c r="H82" s="525">
        <v>1</v>
      </c>
      <c r="I82" s="525">
        <v>120</v>
      </c>
    </row>
    <row r="83" spans="1:9" s="113" customFormat="1" ht="13">
      <c r="A83" s="669" t="s">
        <v>845</v>
      </c>
      <c r="B83" s="670"/>
      <c r="C83" s="527">
        <v>-36</v>
      </c>
      <c r="D83" s="527">
        <v>79</v>
      </c>
      <c r="E83" s="527">
        <v>-80</v>
      </c>
      <c r="F83" s="527">
        <v>156</v>
      </c>
      <c r="G83" s="527">
        <v>0</v>
      </c>
      <c r="H83" s="527">
        <v>1</v>
      </c>
      <c r="I83" s="527">
        <v>120</v>
      </c>
    </row>
    <row r="84" spans="1:9" s="113" customFormat="1" ht="12.5">
      <c r="B84" s="501"/>
    </row>
    <row r="85" spans="1:9" s="113" customFormat="1" ht="13">
      <c r="A85" s="528" t="s">
        <v>850</v>
      </c>
      <c r="B85" s="528"/>
      <c r="C85" s="528"/>
      <c r="D85" s="528"/>
      <c r="E85" s="528"/>
      <c r="F85" s="528"/>
    </row>
    <row r="86" spans="1:9" s="113" customFormat="1" ht="13">
      <c r="A86" s="746" t="s">
        <v>849</v>
      </c>
      <c r="B86" s="746"/>
      <c r="C86" s="746"/>
      <c r="D86" s="746"/>
      <c r="E86" s="746"/>
      <c r="F86" s="746"/>
      <c r="G86" s="531"/>
      <c r="H86" s="531"/>
      <c r="I86" s="531"/>
    </row>
    <row r="87" spans="1:9" s="113" customFormat="1" ht="62.5">
      <c r="A87" s="748"/>
      <c r="B87" s="748"/>
      <c r="C87" s="526" t="s">
        <v>851</v>
      </c>
      <c r="D87" s="526" t="s">
        <v>852</v>
      </c>
      <c r="E87" s="526" t="s">
        <v>853</v>
      </c>
      <c r="F87" s="526" t="s">
        <v>854</v>
      </c>
      <c r="G87" s="247"/>
      <c r="H87" s="247"/>
    </row>
    <row r="88" spans="1:9" s="113" customFormat="1" ht="13">
      <c r="A88" s="749" t="s">
        <v>855</v>
      </c>
      <c r="B88" s="749"/>
      <c r="C88" s="749"/>
      <c r="D88" s="749"/>
      <c r="E88" s="749"/>
      <c r="F88" s="749"/>
    </row>
    <row r="89" spans="1:9" s="113" customFormat="1" ht="12.5">
      <c r="A89" s="730" t="s">
        <v>856</v>
      </c>
      <c r="B89" s="730"/>
      <c r="C89" s="529">
        <v>11960.505730941093</v>
      </c>
      <c r="D89" s="529">
        <v>-672.20226749851815</v>
      </c>
      <c r="E89" s="529">
        <v>19378.512637838448</v>
      </c>
      <c r="F89" s="529">
        <v>604.58811126900002</v>
      </c>
    </row>
    <row r="90" spans="1:9" s="113" customFormat="1" ht="12.5">
      <c r="A90" s="730" t="s">
        <v>857</v>
      </c>
      <c r="B90" s="730"/>
      <c r="C90" s="529">
        <v>11933.982706511108</v>
      </c>
      <c r="D90" s="529">
        <v>-467.84508311167718</v>
      </c>
      <c r="E90" s="529">
        <v>33411.152456435622</v>
      </c>
      <c r="F90" s="529">
        <v>594.31098699999995</v>
      </c>
    </row>
    <row r="91" spans="1:9" s="113" customFormat="1" ht="13">
      <c r="A91" s="749" t="s">
        <v>858</v>
      </c>
      <c r="B91" s="749"/>
      <c r="C91" s="530">
        <v>26.523024429985526</v>
      </c>
      <c r="D91" s="530">
        <v>-204.35718438684097</v>
      </c>
      <c r="E91" s="530">
        <v>-14032.639818597174</v>
      </c>
      <c r="F91" s="530">
        <v>10.277124269000069</v>
      </c>
    </row>
    <row r="92" spans="1:9" s="113" customFormat="1" ht="13">
      <c r="A92" s="750" t="s">
        <v>978</v>
      </c>
      <c r="B92" s="751"/>
      <c r="C92" s="751"/>
      <c r="D92" s="751"/>
      <c r="E92" s="751"/>
      <c r="F92" s="752"/>
    </row>
    <row r="93" spans="1:9" s="113" customFormat="1" ht="14.5">
      <c r="A93" s="730" t="s">
        <v>868</v>
      </c>
      <c r="B93" s="730"/>
      <c r="C93" s="529">
        <v>-1.4902210230446551</v>
      </c>
      <c r="D93" s="529">
        <v>336.829755981613</v>
      </c>
      <c r="E93" s="529">
        <v>12546.18496485672</v>
      </c>
      <c r="F93" s="529">
        <v>0</v>
      </c>
    </row>
    <row r="94" spans="1:9" s="113" customFormat="1" ht="26.5" customHeight="1">
      <c r="A94" s="728" t="s">
        <v>869</v>
      </c>
      <c r="B94" s="728"/>
      <c r="C94" s="529">
        <v>1.9447308834988419</v>
      </c>
      <c r="D94" s="529">
        <v>-0.15613838221356227</v>
      </c>
      <c r="E94" s="529">
        <v>-163.4975690326296</v>
      </c>
      <c r="F94" s="529">
        <v>0</v>
      </c>
    </row>
    <row r="95" spans="1:9" s="113" customFormat="1" ht="14.5">
      <c r="A95" s="730" t="s">
        <v>870</v>
      </c>
      <c r="B95" s="730"/>
      <c r="C95" s="529">
        <v>188.76802847976006</v>
      </c>
      <c r="D95" s="529">
        <v>-32.765483987910009</v>
      </c>
      <c r="E95" s="529">
        <v>1651.1239118091901</v>
      </c>
      <c r="F95" s="529">
        <v>0</v>
      </c>
    </row>
    <row r="96" spans="1:9" s="113" customFormat="1" ht="27.5" customHeight="1">
      <c r="A96" s="728" t="s">
        <v>871</v>
      </c>
      <c r="B96" s="728"/>
      <c r="C96" s="529">
        <v>-213.20947446517408</v>
      </c>
      <c r="D96" s="529">
        <v>-105.13201675275</v>
      </c>
      <c r="E96" s="529">
        <v>-1.4069609999999999</v>
      </c>
      <c r="F96" s="529">
        <v>-10.330030078504999</v>
      </c>
    </row>
    <row r="97" spans="1:15" s="113" customFormat="1" ht="14.5">
      <c r="A97" s="730" t="s">
        <v>872</v>
      </c>
      <c r="B97" s="730"/>
      <c r="C97" s="529">
        <v>-2.5360883050247578</v>
      </c>
      <c r="D97" s="529">
        <v>5.5810675281005686</v>
      </c>
      <c r="E97" s="529">
        <v>0.24809084931384087</v>
      </c>
      <c r="F97" s="529">
        <v>0</v>
      </c>
    </row>
    <row r="98" spans="1:15" s="113" customFormat="1" ht="13">
      <c r="A98" s="729" t="s">
        <v>859</v>
      </c>
      <c r="B98" s="729"/>
      <c r="C98" s="530">
        <v>9.2814644858663087E-13</v>
      </c>
      <c r="D98" s="530">
        <v>-9.7344354799133725E-13</v>
      </c>
      <c r="E98" s="530">
        <v>1.2618885420845688E-2</v>
      </c>
      <c r="F98" s="530">
        <v>-5.2905809504929735E-2</v>
      </c>
    </row>
    <row r="99" spans="1:15" s="113" customFormat="1" ht="33" customHeight="1">
      <c r="A99" s="611" t="s">
        <v>863</v>
      </c>
      <c r="B99" s="611"/>
      <c r="C99" s="611"/>
      <c r="D99" s="611"/>
      <c r="E99" s="611"/>
      <c r="F99" s="611"/>
      <c r="G99" s="536"/>
    </row>
    <row r="100" spans="1:15" s="113" customFormat="1" ht="49.5" customHeight="1">
      <c r="A100" s="618" t="s">
        <v>864</v>
      </c>
      <c r="B100" s="618"/>
      <c r="C100" s="618"/>
      <c r="D100" s="618"/>
      <c r="E100" s="618"/>
      <c r="F100" s="618"/>
      <c r="G100" s="430"/>
    </row>
    <row r="101" spans="1:15" s="113" customFormat="1" ht="33.5" customHeight="1">
      <c r="A101" s="618" t="s">
        <v>865</v>
      </c>
      <c r="B101" s="618"/>
      <c r="C101" s="618"/>
      <c r="D101" s="618"/>
      <c r="E101" s="618"/>
      <c r="F101" s="618"/>
      <c r="G101" s="430"/>
    </row>
    <row r="102" spans="1:15" s="113" customFormat="1" ht="32" customHeight="1">
      <c r="A102" s="618" t="s">
        <v>866</v>
      </c>
      <c r="B102" s="618"/>
      <c r="C102" s="618"/>
      <c r="D102" s="618"/>
      <c r="E102" s="618"/>
      <c r="F102" s="618"/>
      <c r="G102" s="536"/>
    </row>
    <row r="103" spans="1:15" s="113" customFormat="1" ht="17.5" customHeight="1">
      <c r="A103" s="618" t="s">
        <v>867</v>
      </c>
      <c r="B103" s="618"/>
      <c r="C103" s="618"/>
      <c r="D103" s="618"/>
      <c r="E103" s="618"/>
      <c r="F103" s="618"/>
    </row>
    <row r="104" spans="1:15" s="113" customFormat="1" ht="13">
      <c r="A104" s="532"/>
      <c r="B104" s="533"/>
      <c r="C104" s="534"/>
      <c r="D104" s="534"/>
      <c r="E104" s="534"/>
      <c r="F104" s="534"/>
    </row>
    <row r="105" spans="1:15" s="113" customFormat="1" ht="13">
      <c r="A105" s="6" t="s">
        <v>861</v>
      </c>
      <c r="B105" s="501"/>
    </row>
    <row r="106" spans="1:15" s="113" customFormat="1" ht="14.5" customHeight="1">
      <c r="A106" s="744" t="s">
        <v>55</v>
      </c>
      <c r="B106" s="743" t="s">
        <v>645</v>
      </c>
      <c r="C106" s="740" t="s">
        <v>798</v>
      </c>
      <c r="D106" s="741"/>
      <c r="E106" s="741"/>
      <c r="F106" s="741"/>
      <c r="G106" s="741"/>
      <c r="H106" s="741"/>
      <c r="I106" s="741"/>
      <c r="J106" s="741"/>
      <c r="K106" s="741"/>
      <c r="L106" s="741"/>
      <c r="M106" s="742"/>
      <c r="O106" s="508"/>
    </row>
    <row r="107" spans="1:15" s="509" customFormat="1" ht="84.75" customHeight="1">
      <c r="A107" s="744"/>
      <c r="B107" s="743"/>
      <c r="C107" s="521" t="s">
        <v>646</v>
      </c>
      <c r="D107" s="521" t="s">
        <v>647</v>
      </c>
      <c r="E107" s="521" t="s">
        <v>56</v>
      </c>
      <c r="F107" s="521" t="s">
        <v>648</v>
      </c>
      <c r="G107" s="521" t="s">
        <v>649</v>
      </c>
      <c r="H107" s="521" t="s">
        <v>650</v>
      </c>
      <c r="I107" s="521" t="s">
        <v>651</v>
      </c>
      <c r="J107" s="521" t="s">
        <v>652</v>
      </c>
      <c r="K107" s="521" t="s">
        <v>653</v>
      </c>
      <c r="L107" s="521" t="s">
        <v>654</v>
      </c>
      <c r="M107" s="521" t="s">
        <v>10</v>
      </c>
      <c r="O107" s="508"/>
    </row>
    <row r="108" spans="1:15" s="113" customFormat="1" ht="25">
      <c r="A108" s="726" t="s">
        <v>655</v>
      </c>
      <c r="B108" s="443" t="s">
        <v>656</v>
      </c>
      <c r="C108" s="183"/>
      <c r="D108" s="183"/>
      <c r="E108" s="183"/>
      <c r="F108" s="183"/>
      <c r="G108" s="183"/>
      <c r="H108" s="183"/>
      <c r="I108" s="183"/>
      <c r="J108" s="183"/>
      <c r="K108" s="183"/>
      <c r="L108" s="183" t="s">
        <v>657</v>
      </c>
      <c r="M108" s="185"/>
      <c r="O108" s="510"/>
    </row>
    <row r="109" spans="1:15" s="113" customFormat="1" ht="25">
      <c r="A109" s="726"/>
      <c r="B109" s="443" t="s">
        <v>658</v>
      </c>
      <c r="C109" s="183"/>
      <c r="D109" s="183"/>
      <c r="E109" s="183"/>
      <c r="F109" s="183"/>
      <c r="G109" s="183"/>
      <c r="H109" s="183"/>
      <c r="I109" s="183"/>
      <c r="J109" s="183"/>
      <c r="K109" s="183"/>
      <c r="L109" s="183" t="s">
        <v>657</v>
      </c>
      <c r="M109" s="185"/>
      <c r="O109" s="511"/>
    </row>
    <row r="110" spans="1:15" s="113" customFormat="1" ht="12.5">
      <c r="A110" s="726" t="s">
        <v>241</v>
      </c>
      <c r="B110" s="443" t="s">
        <v>659</v>
      </c>
      <c r="C110" s="183"/>
      <c r="D110" s="183"/>
      <c r="E110" s="183"/>
      <c r="F110" s="183"/>
      <c r="G110" s="183"/>
      <c r="H110" s="183"/>
      <c r="I110" s="183"/>
      <c r="J110" s="183"/>
      <c r="K110" s="183"/>
      <c r="L110" s="183" t="s">
        <v>657</v>
      </c>
      <c r="M110" s="185"/>
      <c r="O110" s="508"/>
    </row>
    <row r="111" spans="1:15" s="113" customFormat="1" ht="12.5">
      <c r="A111" s="726"/>
      <c r="B111" s="443" t="s">
        <v>660</v>
      </c>
      <c r="C111" s="183"/>
      <c r="D111" s="183"/>
      <c r="E111" s="183" t="s">
        <v>657</v>
      </c>
      <c r="F111" s="183"/>
      <c r="G111" s="183"/>
      <c r="H111" s="183"/>
      <c r="I111" s="183"/>
      <c r="J111" s="183"/>
      <c r="K111" s="183"/>
      <c r="L111" s="183"/>
      <c r="M111" s="185"/>
      <c r="O111" s="508"/>
    </row>
    <row r="112" spans="1:15" s="113" customFormat="1" ht="25">
      <c r="A112" s="726" t="s">
        <v>661</v>
      </c>
      <c r="B112" s="443" t="s">
        <v>662</v>
      </c>
      <c r="C112" s="183"/>
      <c r="D112" s="183"/>
      <c r="E112" s="183"/>
      <c r="F112" s="512"/>
      <c r="G112" s="183"/>
      <c r="H112" s="183"/>
      <c r="I112" s="183"/>
      <c r="J112" s="183" t="s">
        <v>657</v>
      </c>
      <c r="K112" s="183"/>
      <c r="L112" s="183"/>
      <c r="M112" s="185"/>
      <c r="O112" s="508"/>
    </row>
    <row r="113" spans="1:15" s="113" customFormat="1" ht="12.5" customHeight="1">
      <c r="A113" s="726"/>
      <c r="B113" s="443" t="s">
        <v>663</v>
      </c>
      <c r="C113" s="183"/>
      <c r="D113" s="183"/>
      <c r="E113" s="183"/>
      <c r="F113" s="183"/>
      <c r="G113" s="183"/>
      <c r="H113" s="183"/>
      <c r="I113" s="183" t="s">
        <v>657</v>
      </c>
      <c r="J113" s="183"/>
      <c r="K113" s="183"/>
      <c r="L113" s="183" t="s">
        <v>657</v>
      </c>
      <c r="M113" s="185"/>
      <c r="O113" s="508"/>
    </row>
    <row r="114" spans="1:15" s="113" customFormat="1" ht="25">
      <c r="A114" s="183" t="s">
        <v>664</v>
      </c>
      <c r="B114" s="443" t="s">
        <v>665</v>
      </c>
      <c r="C114" s="183"/>
      <c r="D114" s="183"/>
      <c r="E114" s="183"/>
      <c r="F114" s="183"/>
      <c r="G114" s="183"/>
      <c r="H114" s="183"/>
      <c r="I114" s="183"/>
      <c r="J114" s="183"/>
      <c r="K114" s="183"/>
      <c r="L114" s="183" t="s">
        <v>657</v>
      </c>
      <c r="M114" s="185"/>
      <c r="O114" s="508"/>
    </row>
    <row r="115" spans="1:15" s="113" customFormat="1" ht="25">
      <c r="A115" s="726" t="s">
        <v>666</v>
      </c>
      <c r="B115" s="443" t="s">
        <v>667</v>
      </c>
      <c r="C115" s="183"/>
      <c r="D115" s="183"/>
      <c r="E115" s="183"/>
      <c r="F115" s="183"/>
      <c r="G115" s="183"/>
      <c r="H115" s="183"/>
      <c r="I115" s="183"/>
      <c r="J115" s="183"/>
      <c r="K115" s="183"/>
      <c r="L115" s="183" t="s">
        <v>657</v>
      </c>
      <c r="M115" s="185"/>
      <c r="O115" s="508"/>
    </row>
    <row r="116" spans="1:15" s="113" customFormat="1" ht="12.5">
      <c r="A116" s="726"/>
      <c r="B116" s="443" t="s">
        <v>668</v>
      </c>
      <c r="C116" s="183"/>
      <c r="D116" s="183"/>
      <c r="E116" s="183"/>
      <c r="F116" s="183"/>
      <c r="G116" s="183"/>
      <c r="H116" s="183"/>
      <c r="I116" s="183"/>
      <c r="J116" s="183"/>
      <c r="K116" s="183"/>
      <c r="L116" s="183" t="s">
        <v>657</v>
      </c>
      <c r="M116" s="185"/>
      <c r="O116" s="508"/>
    </row>
    <row r="117" spans="1:15" s="508" customFormat="1" ht="12.5">
      <c r="A117" s="726" t="s">
        <v>669</v>
      </c>
      <c r="B117" s="443" t="s">
        <v>670</v>
      </c>
      <c r="C117" s="183"/>
      <c r="D117" s="183"/>
      <c r="E117" s="183"/>
      <c r="F117" s="183"/>
      <c r="G117" s="183"/>
      <c r="H117" s="183"/>
      <c r="I117" s="183"/>
      <c r="J117" s="183"/>
      <c r="K117" s="183"/>
      <c r="L117" s="183" t="s">
        <v>657</v>
      </c>
      <c r="M117" s="185"/>
    </row>
    <row r="118" spans="1:15" s="508" customFormat="1" ht="12.5">
      <c r="A118" s="726"/>
      <c r="B118" s="443" t="s">
        <v>671</v>
      </c>
      <c r="C118" s="183"/>
      <c r="D118" s="183"/>
      <c r="E118" s="183"/>
      <c r="F118" s="183"/>
      <c r="G118" s="183"/>
      <c r="H118" s="183"/>
      <c r="I118" s="183"/>
      <c r="J118" s="183"/>
      <c r="K118" s="183" t="s">
        <v>657</v>
      </c>
      <c r="L118" s="183"/>
      <c r="M118" s="185"/>
    </row>
    <row r="119" spans="1:15" s="508" customFormat="1" ht="12.5">
      <c r="A119" s="726"/>
      <c r="B119" s="443" t="s">
        <v>672</v>
      </c>
      <c r="C119" s="183"/>
      <c r="D119" s="183"/>
      <c r="E119" s="183"/>
      <c r="F119" s="183"/>
      <c r="G119" s="183"/>
      <c r="H119" s="183"/>
      <c r="I119" s="183"/>
      <c r="J119" s="183"/>
      <c r="K119" s="183"/>
      <c r="L119" s="183" t="s">
        <v>657</v>
      </c>
      <c r="M119" s="185"/>
    </row>
    <row r="120" spans="1:15" s="508" customFormat="1" ht="25">
      <c r="A120" s="726" t="s">
        <v>12</v>
      </c>
      <c r="B120" s="443" t="s">
        <v>673</v>
      </c>
      <c r="C120" s="183"/>
      <c r="D120" s="183"/>
      <c r="E120" s="183"/>
      <c r="F120" s="183"/>
      <c r="G120" s="183"/>
      <c r="H120" s="183"/>
      <c r="I120" s="183"/>
      <c r="J120" s="183"/>
      <c r="K120" s="183" t="s">
        <v>657</v>
      </c>
      <c r="L120" s="183"/>
      <c r="M120" s="185"/>
    </row>
    <row r="121" spans="1:15" s="508" customFormat="1" ht="25">
      <c r="A121" s="726"/>
      <c r="B121" s="443" t="s">
        <v>674</v>
      </c>
      <c r="C121" s="183" t="s">
        <v>657</v>
      </c>
      <c r="D121" s="183"/>
      <c r="E121" s="183" t="s">
        <v>657</v>
      </c>
      <c r="F121" s="183"/>
      <c r="G121" s="183"/>
      <c r="H121" s="183"/>
      <c r="I121" s="183"/>
      <c r="J121" s="183"/>
      <c r="K121" s="183"/>
      <c r="L121" s="183"/>
      <c r="M121" s="185"/>
    </row>
    <row r="122" spans="1:15" s="508" customFormat="1" ht="25">
      <c r="A122" s="726"/>
      <c r="B122" s="443" t="s">
        <v>675</v>
      </c>
      <c r="C122" s="183" t="s">
        <v>657</v>
      </c>
      <c r="D122" s="183"/>
      <c r="E122" s="183" t="s">
        <v>657</v>
      </c>
      <c r="F122" s="183"/>
      <c r="G122" s="183"/>
      <c r="H122" s="183"/>
      <c r="I122" s="183"/>
      <c r="J122" s="183"/>
      <c r="K122" s="183"/>
      <c r="L122" s="183"/>
      <c r="M122" s="185"/>
    </row>
    <row r="123" spans="1:15" s="508" customFormat="1" ht="25">
      <c r="A123" s="726"/>
      <c r="B123" s="443" t="s">
        <v>676</v>
      </c>
      <c r="C123" s="183"/>
      <c r="D123" s="183"/>
      <c r="E123" s="183"/>
      <c r="F123" s="183"/>
      <c r="G123" s="183"/>
      <c r="H123" s="183"/>
      <c r="I123" s="183"/>
      <c r="J123" s="183"/>
      <c r="K123" s="183" t="s">
        <v>657</v>
      </c>
      <c r="L123" s="183"/>
      <c r="M123" s="185"/>
    </row>
    <row r="124" spans="1:15" s="508" customFormat="1" ht="12.5" customHeight="1">
      <c r="A124" s="726"/>
      <c r="B124" s="443" t="s">
        <v>677</v>
      </c>
      <c r="C124" s="183"/>
      <c r="D124" s="183"/>
      <c r="E124" s="183"/>
      <c r="F124" s="183"/>
      <c r="G124" s="183"/>
      <c r="H124" s="183"/>
      <c r="I124" s="183"/>
      <c r="J124" s="183"/>
      <c r="K124" s="183"/>
      <c r="L124" s="183" t="s">
        <v>657</v>
      </c>
      <c r="M124" s="185"/>
    </row>
    <row r="125" spans="1:15" s="508" customFormat="1" ht="12.5" customHeight="1">
      <c r="A125" s="726"/>
      <c r="B125" s="443" t="s">
        <v>678</v>
      </c>
      <c r="C125" s="183" t="s">
        <v>657</v>
      </c>
      <c r="D125" s="183"/>
      <c r="E125" s="183"/>
      <c r="F125" s="183"/>
      <c r="G125" s="183"/>
      <c r="H125" s="183"/>
      <c r="I125" s="183"/>
      <c r="J125" s="183"/>
      <c r="K125" s="183"/>
      <c r="L125" s="183"/>
      <c r="M125" s="185"/>
    </row>
    <row r="126" spans="1:15" s="508" customFormat="1" ht="25">
      <c r="A126" s="726"/>
      <c r="B126" s="443" t="s">
        <v>679</v>
      </c>
      <c r="C126" s="183"/>
      <c r="D126" s="183"/>
      <c r="E126" s="183"/>
      <c r="F126" s="183"/>
      <c r="G126" s="183"/>
      <c r="H126" s="183"/>
      <c r="I126" s="183"/>
      <c r="J126" s="183"/>
      <c r="K126" s="183" t="s">
        <v>657</v>
      </c>
      <c r="L126" s="183"/>
      <c r="M126" s="185"/>
    </row>
    <row r="127" spans="1:15" s="508" customFormat="1" ht="25">
      <c r="A127" s="183" t="s">
        <v>367</v>
      </c>
      <c r="B127" s="443" t="s">
        <v>680</v>
      </c>
      <c r="C127" s="183"/>
      <c r="D127" s="183"/>
      <c r="E127" s="183"/>
      <c r="F127" s="183"/>
      <c r="G127" s="183"/>
      <c r="H127" s="183" t="s">
        <v>657</v>
      </c>
      <c r="I127" s="183"/>
      <c r="J127" s="183"/>
      <c r="K127" s="183"/>
      <c r="L127" s="183"/>
      <c r="M127" s="185"/>
    </row>
    <row r="128" spans="1:15" s="508" customFormat="1" ht="12.5">
      <c r="A128" s="183" t="s">
        <v>681</v>
      </c>
      <c r="B128" s="443" t="s">
        <v>682</v>
      </c>
      <c r="C128" s="183"/>
      <c r="D128" s="183"/>
      <c r="E128" s="183"/>
      <c r="F128" s="183"/>
      <c r="G128" s="183"/>
      <c r="H128" s="183"/>
      <c r="I128" s="183"/>
      <c r="J128" s="183"/>
      <c r="K128" s="183"/>
      <c r="L128" s="183" t="s">
        <v>657</v>
      </c>
      <c r="M128" s="185"/>
    </row>
    <row r="129" spans="1:15" s="508" customFormat="1" ht="12.5" customHeight="1">
      <c r="A129" s="183" t="s">
        <v>369</v>
      </c>
      <c r="B129" s="443" t="s">
        <v>683</v>
      </c>
      <c r="C129" s="183"/>
      <c r="D129" s="183"/>
      <c r="E129" s="183"/>
      <c r="F129" s="183"/>
      <c r="G129" s="183"/>
      <c r="H129" s="183"/>
      <c r="I129" s="183"/>
      <c r="J129" s="183"/>
      <c r="K129" s="183" t="s">
        <v>657</v>
      </c>
      <c r="L129" s="183"/>
      <c r="M129" s="185"/>
    </row>
    <row r="130" spans="1:15" s="508" customFormat="1" ht="25">
      <c r="A130" s="183" t="s">
        <v>380</v>
      </c>
      <c r="B130" s="443" t="s">
        <v>684</v>
      </c>
      <c r="C130" s="183"/>
      <c r="D130" s="183" t="s">
        <v>657</v>
      </c>
      <c r="E130" s="183"/>
      <c r="F130" s="183"/>
      <c r="G130" s="183"/>
      <c r="H130" s="183"/>
      <c r="I130" s="183"/>
      <c r="J130" s="183"/>
      <c r="K130" s="183"/>
      <c r="L130" s="183"/>
      <c r="M130" s="185"/>
    </row>
    <row r="131" spans="1:15" s="508" customFormat="1" ht="25">
      <c r="A131" s="726" t="s">
        <v>381</v>
      </c>
      <c r="B131" s="443" t="s">
        <v>685</v>
      </c>
      <c r="C131" s="183"/>
      <c r="D131" s="183"/>
      <c r="E131" s="183"/>
      <c r="F131" s="183"/>
      <c r="G131" s="183"/>
      <c r="H131" s="183"/>
      <c r="I131" s="183"/>
      <c r="J131" s="183"/>
      <c r="K131" s="183"/>
      <c r="L131" s="183" t="s">
        <v>657</v>
      </c>
      <c r="M131" s="185"/>
    </row>
    <row r="132" spans="1:15" s="508" customFormat="1" ht="25">
      <c r="A132" s="726"/>
      <c r="B132" s="443" t="s">
        <v>686</v>
      </c>
      <c r="C132" s="183"/>
      <c r="D132" s="183"/>
      <c r="E132" s="183"/>
      <c r="F132" s="183"/>
      <c r="G132" s="183"/>
      <c r="H132" s="183" t="s">
        <v>657</v>
      </c>
      <c r="I132" s="183"/>
      <c r="J132" s="183"/>
      <c r="K132" s="183"/>
      <c r="L132" s="183"/>
      <c r="M132" s="185"/>
    </row>
    <row r="133" spans="1:15" s="508" customFormat="1" ht="25">
      <c r="A133" s="726"/>
      <c r="B133" s="443" t="s">
        <v>687</v>
      </c>
      <c r="C133" s="183" t="s">
        <v>657</v>
      </c>
      <c r="D133" s="183"/>
      <c r="E133" s="183"/>
      <c r="F133" s="183"/>
      <c r="G133" s="183"/>
      <c r="H133" s="183"/>
      <c r="I133" s="183"/>
      <c r="J133" s="183"/>
      <c r="K133" s="183"/>
      <c r="L133" s="183"/>
      <c r="M133" s="185"/>
    </row>
    <row r="134" spans="1:15" s="508" customFormat="1" ht="12.5" customHeight="1">
      <c r="A134" s="726"/>
      <c r="B134" s="443" t="s">
        <v>688</v>
      </c>
      <c r="C134" s="183"/>
      <c r="D134" s="183"/>
      <c r="E134" s="183"/>
      <c r="F134" s="183"/>
      <c r="G134" s="183"/>
      <c r="H134" s="183"/>
      <c r="I134" s="183"/>
      <c r="J134" s="183"/>
      <c r="K134" s="183" t="s">
        <v>657</v>
      </c>
      <c r="L134" s="183"/>
      <c r="M134" s="185"/>
    </row>
    <row r="135" spans="1:15" s="508" customFormat="1" ht="12.5" customHeight="1">
      <c r="A135" s="726"/>
      <c r="B135" s="443" t="s">
        <v>689</v>
      </c>
      <c r="C135" s="183"/>
      <c r="D135" s="183"/>
      <c r="E135" s="183"/>
      <c r="F135" s="183"/>
      <c r="G135" s="183"/>
      <c r="H135" s="183"/>
      <c r="I135" s="183"/>
      <c r="J135" s="183"/>
      <c r="K135" s="183" t="s">
        <v>657</v>
      </c>
      <c r="L135" s="183"/>
      <c r="M135" s="185"/>
    </row>
    <row r="136" spans="1:15" s="508" customFormat="1" ht="25">
      <c r="A136" s="726"/>
      <c r="B136" s="443" t="s">
        <v>690</v>
      </c>
      <c r="C136" s="183"/>
      <c r="D136" s="183"/>
      <c r="E136" s="183"/>
      <c r="F136" s="183"/>
      <c r="G136" s="183"/>
      <c r="H136" s="183"/>
      <c r="I136" s="183"/>
      <c r="J136" s="183"/>
      <c r="K136" s="183"/>
      <c r="L136" s="183" t="s">
        <v>657</v>
      </c>
      <c r="M136" s="185"/>
    </row>
    <row r="137" spans="1:15" s="508" customFormat="1" ht="25">
      <c r="A137" s="726"/>
      <c r="B137" s="443" t="s">
        <v>691</v>
      </c>
      <c r="C137" s="183"/>
      <c r="D137" s="183"/>
      <c r="E137" s="183"/>
      <c r="F137" s="183"/>
      <c r="G137" s="183"/>
      <c r="H137" s="183"/>
      <c r="I137" s="183"/>
      <c r="J137" s="183"/>
      <c r="K137" s="183" t="s">
        <v>657</v>
      </c>
      <c r="L137" s="183"/>
      <c r="M137" s="185"/>
    </row>
    <row r="138" spans="1:15" s="508" customFormat="1" ht="12.5">
      <c r="A138" s="183" t="s">
        <v>692</v>
      </c>
      <c r="B138" s="443" t="s">
        <v>693</v>
      </c>
      <c r="C138" s="183"/>
      <c r="D138" s="183"/>
      <c r="E138" s="183"/>
      <c r="F138" s="183"/>
      <c r="G138" s="183"/>
      <c r="H138" s="183"/>
      <c r="I138" s="183"/>
      <c r="J138" s="183"/>
      <c r="K138" s="183"/>
      <c r="L138" s="183" t="s">
        <v>657</v>
      </c>
      <c r="M138" s="185"/>
    </row>
    <row r="139" spans="1:15" s="508" customFormat="1" ht="25">
      <c r="A139" s="726" t="s">
        <v>379</v>
      </c>
      <c r="B139" s="196" t="s">
        <v>694</v>
      </c>
      <c r="C139" s="185"/>
      <c r="D139" s="185"/>
      <c r="E139" s="185"/>
      <c r="F139" s="185"/>
      <c r="G139" s="185"/>
      <c r="H139" s="185"/>
      <c r="I139" s="185"/>
      <c r="J139" s="185"/>
      <c r="K139" s="185"/>
      <c r="L139" s="185" t="s">
        <v>657</v>
      </c>
      <c r="M139" s="185"/>
    </row>
    <row r="140" spans="1:15" s="508" customFormat="1" ht="25">
      <c r="A140" s="726"/>
      <c r="B140" s="443" t="s">
        <v>695</v>
      </c>
      <c r="C140" s="183"/>
      <c r="D140" s="183"/>
      <c r="E140" s="183"/>
      <c r="F140" s="183"/>
      <c r="G140" s="183"/>
      <c r="H140" s="183"/>
      <c r="I140" s="183"/>
      <c r="J140" s="183"/>
      <c r="K140" s="183"/>
      <c r="L140" s="183" t="s">
        <v>657</v>
      </c>
      <c r="M140" s="185"/>
    </row>
    <row r="141" spans="1:15" s="508" customFormat="1" ht="12.5" customHeight="1">
      <c r="A141" s="726" t="s">
        <v>696</v>
      </c>
      <c r="B141" s="443" t="s">
        <v>697</v>
      </c>
      <c r="C141" s="183"/>
      <c r="D141" s="183"/>
      <c r="E141" s="183"/>
      <c r="F141" s="183"/>
      <c r="G141" s="183"/>
      <c r="H141" s="183"/>
      <c r="I141" s="183"/>
      <c r="J141" s="183"/>
      <c r="K141" s="183"/>
      <c r="L141" s="183" t="s">
        <v>657</v>
      </c>
      <c r="M141" s="185"/>
    </row>
    <row r="142" spans="1:15" s="113" customFormat="1" ht="12.5">
      <c r="A142" s="726"/>
      <c r="B142" s="443" t="s">
        <v>698</v>
      </c>
      <c r="C142" s="183"/>
      <c r="D142" s="183"/>
      <c r="E142" s="183"/>
      <c r="F142" s="183"/>
      <c r="G142" s="183"/>
      <c r="H142" s="183"/>
      <c r="I142" s="183"/>
      <c r="J142" s="183"/>
      <c r="K142" s="183"/>
      <c r="L142" s="183" t="s">
        <v>657</v>
      </c>
      <c r="M142" s="185"/>
      <c r="O142" s="508"/>
    </row>
    <row r="143" spans="1:15" s="113" customFormat="1" ht="25">
      <c r="A143" s="726" t="s">
        <v>37</v>
      </c>
      <c r="B143" s="443" t="s">
        <v>699</v>
      </c>
      <c r="C143" s="183" t="s">
        <v>657</v>
      </c>
      <c r="D143" s="183"/>
      <c r="E143" s="183"/>
      <c r="F143" s="183"/>
      <c r="G143" s="183"/>
      <c r="H143" s="183"/>
      <c r="I143" s="183"/>
      <c r="J143" s="183"/>
      <c r="K143" s="183"/>
      <c r="L143" s="183"/>
      <c r="M143" s="185"/>
      <c r="O143" s="508"/>
    </row>
    <row r="144" spans="1:15" s="113" customFormat="1" ht="25">
      <c r="A144" s="726"/>
      <c r="B144" s="443" t="s">
        <v>700</v>
      </c>
      <c r="C144" s="183" t="s">
        <v>657</v>
      </c>
      <c r="D144" s="183"/>
      <c r="E144" s="183"/>
      <c r="F144" s="183"/>
      <c r="G144" s="183"/>
      <c r="H144" s="183"/>
      <c r="I144" s="183"/>
      <c r="J144" s="183"/>
      <c r="K144" s="183"/>
      <c r="L144" s="183"/>
      <c r="M144" s="185"/>
      <c r="O144" s="508"/>
    </row>
    <row r="145" spans="1:15" s="113" customFormat="1" ht="25">
      <c r="A145" s="726"/>
      <c r="B145" s="443" t="s">
        <v>701</v>
      </c>
      <c r="C145" s="183"/>
      <c r="D145" s="183"/>
      <c r="E145" s="183"/>
      <c r="F145" s="183"/>
      <c r="G145" s="183"/>
      <c r="H145" s="183"/>
      <c r="I145" s="183"/>
      <c r="J145" s="183"/>
      <c r="K145" s="183" t="s">
        <v>657</v>
      </c>
      <c r="L145" s="183"/>
      <c r="M145" s="185"/>
      <c r="O145" s="508"/>
    </row>
    <row r="146" spans="1:15" s="113" customFormat="1" ht="12.5">
      <c r="A146" s="726"/>
      <c r="B146" s="443" t="s">
        <v>702</v>
      </c>
      <c r="C146" s="183" t="s">
        <v>657</v>
      </c>
      <c r="D146" s="183"/>
      <c r="E146" s="183"/>
      <c r="F146" s="183"/>
      <c r="G146" s="183"/>
      <c r="H146" s="183"/>
      <c r="I146" s="183"/>
      <c r="J146" s="183"/>
      <c r="K146" s="183"/>
      <c r="L146" s="183"/>
      <c r="M146" s="185"/>
      <c r="O146" s="508"/>
    </row>
    <row r="147" spans="1:15" s="113" customFormat="1" ht="12.5">
      <c r="A147" s="726" t="s">
        <v>368</v>
      </c>
      <c r="B147" s="443" t="s">
        <v>703</v>
      </c>
      <c r="C147" s="183" t="s">
        <v>657</v>
      </c>
      <c r="D147" s="183"/>
      <c r="E147" s="183"/>
      <c r="F147" s="183"/>
      <c r="G147" s="183"/>
      <c r="H147" s="183"/>
      <c r="I147" s="183"/>
      <c r="J147" s="183"/>
      <c r="K147" s="183"/>
      <c r="L147" s="183"/>
      <c r="M147" s="185"/>
      <c r="O147" s="508"/>
    </row>
    <row r="148" spans="1:15" s="113" customFormat="1" ht="25" customHeight="1">
      <c r="A148" s="726"/>
      <c r="B148" s="443" t="s">
        <v>704</v>
      </c>
      <c r="C148" s="183" t="s">
        <v>657</v>
      </c>
      <c r="D148" s="183"/>
      <c r="E148" s="183" t="s">
        <v>657</v>
      </c>
      <c r="F148" s="183"/>
      <c r="G148" s="183"/>
      <c r="H148" s="183"/>
      <c r="I148" s="183"/>
      <c r="J148" s="183"/>
      <c r="K148" s="183"/>
      <c r="L148" s="183"/>
      <c r="M148" s="185"/>
      <c r="O148" s="514"/>
    </row>
    <row r="149" spans="1:15" s="113" customFormat="1" ht="25">
      <c r="A149" s="726"/>
      <c r="B149" s="443" t="s">
        <v>705</v>
      </c>
      <c r="C149" s="183" t="s">
        <v>657</v>
      </c>
      <c r="D149" s="183"/>
      <c r="E149" s="183" t="s">
        <v>657</v>
      </c>
      <c r="F149" s="183"/>
      <c r="G149" s="183"/>
      <c r="H149" s="183"/>
      <c r="I149" s="183"/>
      <c r="J149" s="183"/>
      <c r="K149" s="183"/>
      <c r="L149" s="183"/>
      <c r="M149" s="185"/>
      <c r="O149" s="508"/>
    </row>
    <row r="150" spans="1:15" s="113" customFormat="1" ht="25" customHeight="1">
      <c r="A150" s="726"/>
      <c r="B150" s="443" t="s">
        <v>706</v>
      </c>
      <c r="C150" s="183"/>
      <c r="D150" s="183"/>
      <c r="E150" s="183" t="s">
        <v>657</v>
      </c>
      <c r="F150" s="183"/>
      <c r="G150" s="183"/>
      <c r="H150" s="183"/>
      <c r="I150" s="183"/>
      <c r="J150" s="183"/>
      <c r="K150" s="183"/>
      <c r="L150" s="183"/>
      <c r="M150" s="185"/>
      <c r="O150" s="508"/>
    </row>
    <row r="151" spans="1:15" s="113" customFormat="1" ht="25">
      <c r="A151" s="726"/>
      <c r="B151" s="443" t="s">
        <v>707</v>
      </c>
      <c r="C151" s="183"/>
      <c r="D151" s="183"/>
      <c r="E151" s="183" t="s">
        <v>657</v>
      </c>
      <c r="F151" s="183"/>
      <c r="G151" s="183"/>
      <c r="H151" s="183"/>
      <c r="I151" s="183"/>
      <c r="J151" s="183"/>
      <c r="K151" s="183"/>
      <c r="L151" s="183"/>
      <c r="M151" s="185"/>
      <c r="O151" s="508"/>
    </row>
    <row r="152" spans="1:15" s="113" customFormat="1" ht="25">
      <c r="A152" s="726"/>
      <c r="B152" s="443" t="s">
        <v>708</v>
      </c>
      <c r="C152" s="183" t="s">
        <v>657</v>
      </c>
      <c r="D152" s="183"/>
      <c r="E152" s="183" t="s">
        <v>657</v>
      </c>
      <c r="F152" s="183"/>
      <c r="G152" s="183"/>
      <c r="H152" s="183"/>
      <c r="I152" s="183"/>
      <c r="J152" s="183"/>
      <c r="K152" s="183"/>
      <c r="L152" s="183"/>
      <c r="M152" s="185"/>
      <c r="O152" s="508"/>
    </row>
    <row r="153" spans="1:15" s="113" customFormat="1" ht="12.5">
      <c r="A153" s="726" t="s">
        <v>13</v>
      </c>
      <c r="B153" s="443" t="s">
        <v>709</v>
      </c>
      <c r="C153" s="183"/>
      <c r="D153" s="183"/>
      <c r="E153" s="183"/>
      <c r="F153" s="183"/>
      <c r="G153" s="183"/>
      <c r="H153" s="183"/>
      <c r="I153" s="183"/>
      <c r="J153" s="183"/>
      <c r="K153" s="183"/>
      <c r="L153" s="183" t="s">
        <v>657</v>
      </c>
      <c r="M153" s="185"/>
      <c r="O153" s="508"/>
    </row>
    <row r="154" spans="1:15" s="113" customFormat="1" ht="12.5">
      <c r="A154" s="726"/>
      <c r="B154" s="443" t="s">
        <v>710</v>
      </c>
      <c r="C154" s="183"/>
      <c r="D154" s="183"/>
      <c r="E154" s="183"/>
      <c r="F154" s="183"/>
      <c r="G154" s="183"/>
      <c r="H154" s="183"/>
      <c r="I154" s="183"/>
      <c r="J154" s="183"/>
      <c r="K154" s="183"/>
      <c r="L154" s="183" t="s">
        <v>657</v>
      </c>
      <c r="M154" s="185"/>
      <c r="O154" s="508"/>
    </row>
    <row r="155" spans="1:15" s="113" customFormat="1" ht="12.5">
      <c r="A155" s="726"/>
      <c r="B155" s="443" t="s">
        <v>711</v>
      </c>
      <c r="C155" s="183"/>
      <c r="D155" s="183"/>
      <c r="E155" s="183"/>
      <c r="F155" s="183"/>
      <c r="G155" s="183"/>
      <c r="H155" s="183"/>
      <c r="I155" s="183"/>
      <c r="J155" s="183"/>
      <c r="K155" s="183"/>
      <c r="L155" s="183"/>
      <c r="M155" s="185" t="s">
        <v>800</v>
      </c>
      <c r="O155" s="508"/>
    </row>
    <row r="156" spans="1:15" s="113" customFormat="1" ht="12.5">
      <c r="A156" s="726"/>
      <c r="B156" s="443" t="s">
        <v>712</v>
      </c>
      <c r="C156" s="183"/>
      <c r="D156" s="183"/>
      <c r="E156" s="183"/>
      <c r="F156" s="183"/>
      <c r="G156" s="183"/>
      <c r="H156" s="183"/>
      <c r="I156" s="183"/>
      <c r="J156" s="183"/>
      <c r="K156" s="183" t="s">
        <v>657</v>
      </c>
      <c r="L156" s="183"/>
      <c r="M156" s="185"/>
      <c r="O156" s="508"/>
    </row>
    <row r="157" spans="1:15" s="508" customFormat="1" ht="62.5">
      <c r="A157" s="726"/>
      <c r="B157" s="443" t="s">
        <v>713</v>
      </c>
      <c r="C157" s="183"/>
      <c r="D157" s="183"/>
      <c r="E157" s="183"/>
      <c r="F157" s="183"/>
      <c r="G157" s="183"/>
      <c r="H157" s="183"/>
      <c r="I157" s="183"/>
      <c r="J157" s="183"/>
      <c r="K157" s="183"/>
      <c r="L157" s="183"/>
      <c r="M157" s="515" t="s">
        <v>802</v>
      </c>
    </row>
    <row r="158" spans="1:15" s="508" customFormat="1" ht="12.5" customHeight="1">
      <c r="A158" s="726"/>
      <c r="B158" s="443" t="s">
        <v>714</v>
      </c>
      <c r="C158" s="183" t="s">
        <v>657</v>
      </c>
      <c r="D158" s="183"/>
      <c r="E158" s="183"/>
      <c r="F158" s="183"/>
      <c r="G158" s="183"/>
      <c r="H158" s="183"/>
      <c r="I158" s="183"/>
      <c r="J158" s="183"/>
      <c r="K158" s="183"/>
      <c r="L158" s="183"/>
      <c r="M158" s="185"/>
    </row>
    <row r="159" spans="1:15" s="508" customFormat="1" ht="37.5">
      <c r="A159" s="726"/>
      <c r="B159" s="196" t="s">
        <v>715</v>
      </c>
      <c r="C159" s="183"/>
      <c r="D159" s="183"/>
      <c r="E159" s="183"/>
      <c r="F159" s="183"/>
      <c r="G159" s="183"/>
      <c r="H159" s="183"/>
      <c r="I159" s="183"/>
      <c r="J159" s="183"/>
      <c r="K159" s="183"/>
      <c r="L159" s="183"/>
      <c r="M159" s="515" t="s">
        <v>803</v>
      </c>
    </row>
    <row r="160" spans="1:15" s="508" customFormat="1" ht="25">
      <c r="A160" s="726"/>
      <c r="B160" s="443" t="s">
        <v>716</v>
      </c>
      <c r="C160" s="183"/>
      <c r="D160" s="183" t="s">
        <v>657</v>
      </c>
      <c r="E160" s="183"/>
      <c r="F160" s="183"/>
      <c r="G160" s="183"/>
      <c r="H160" s="183"/>
      <c r="I160" s="183"/>
      <c r="J160" s="183"/>
      <c r="K160" s="183"/>
      <c r="L160" s="183"/>
      <c r="M160" s="185"/>
    </row>
    <row r="161" spans="1:13" s="508" customFormat="1" ht="25">
      <c r="A161" s="726"/>
      <c r="B161" s="443" t="s">
        <v>717</v>
      </c>
      <c r="C161" s="183"/>
      <c r="D161" s="183"/>
      <c r="E161" s="183" t="s">
        <v>657</v>
      </c>
      <c r="F161" s="183"/>
      <c r="G161" s="183"/>
      <c r="H161" s="183"/>
      <c r="I161" s="183"/>
      <c r="J161" s="183"/>
      <c r="K161" s="183"/>
      <c r="L161" s="183"/>
      <c r="M161" s="185"/>
    </row>
    <row r="162" spans="1:13" s="508" customFormat="1" ht="25">
      <c r="A162" s="726"/>
      <c r="B162" s="443" t="s">
        <v>718</v>
      </c>
      <c r="C162" s="183"/>
      <c r="D162" s="183" t="s">
        <v>657</v>
      </c>
      <c r="E162" s="183"/>
      <c r="F162" s="183"/>
      <c r="G162" s="183"/>
      <c r="H162" s="183"/>
      <c r="I162" s="183"/>
      <c r="J162" s="183"/>
      <c r="K162" s="183"/>
      <c r="L162" s="183"/>
      <c r="M162" s="185"/>
    </row>
    <row r="163" spans="1:13" s="508" customFormat="1" ht="12.5">
      <c r="A163" s="726"/>
      <c r="B163" s="443" t="s">
        <v>719</v>
      </c>
      <c r="C163" s="183" t="s">
        <v>657</v>
      </c>
      <c r="D163" s="183"/>
      <c r="E163" s="183"/>
      <c r="F163" s="183"/>
      <c r="G163" s="183"/>
      <c r="H163" s="183"/>
      <c r="I163" s="183"/>
      <c r="J163" s="183"/>
      <c r="K163" s="183"/>
      <c r="L163" s="183"/>
      <c r="M163" s="185"/>
    </row>
    <row r="164" spans="1:13" s="508" customFormat="1" ht="25">
      <c r="A164" s="726"/>
      <c r="B164" s="443" t="s">
        <v>720</v>
      </c>
      <c r="C164" s="183" t="s">
        <v>657</v>
      </c>
      <c r="D164" s="183"/>
      <c r="E164" s="183"/>
      <c r="F164" s="183"/>
      <c r="G164" s="183"/>
      <c r="H164" s="183"/>
      <c r="I164" s="183"/>
      <c r="J164" s="183"/>
      <c r="K164" s="183"/>
      <c r="L164" s="183"/>
      <c r="M164" s="185"/>
    </row>
    <row r="165" spans="1:13" s="508" customFormat="1" ht="12.5" customHeight="1">
      <c r="A165" s="726" t="s">
        <v>11</v>
      </c>
      <c r="B165" s="443" t="s">
        <v>721</v>
      </c>
      <c r="C165" s="183"/>
      <c r="D165" s="183"/>
      <c r="E165" s="183"/>
      <c r="F165" s="183"/>
      <c r="G165" s="183"/>
      <c r="H165" s="183"/>
      <c r="I165" s="183"/>
      <c r="J165" s="183"/>
      <c r="K165" s="183" t="s">
        <v>657</v>
      </c>
      <c r="L165" s="183"/>
      <c r="M165" s="185"/>
    </row>
    <row r="166" spans="1:13" s="508" customFormat="1" ht="12.5">
      <c r="A166" s="726"/>
      <c r="B166" s="443" t="s">
        <v>722</v>
      </c>
      <c r="C166" s="183"/>
      <c r="D166" s="183"/>
      <c r="E166" s="183"/>
      <c r="F166" s="183"/>
      <c r="G166" s="183"/>
      <c r="H166" s="183"/>
      <c r="I166" s="183"/>
      <c r="J166" s="183"/>
      <c r="K166" s="183" t="s">
        <v>657</v>
      </c>
      <c r="L166" s="183"/>
      <c r="M166" s="185"/>
    </row>
    <row r="167" spans="1:13" s="508" customFormat="1" ht="12.5">
      <c r="A167" s="726"/>
      <c r="B167" s="443" t="s">
        <v>723</v>
      </c>
      <c r="C167" s="183"/>
      <c r="D167" s="183"/>
      <c r="E167" s="183"/>
      <c r="F167" s="183"/>
      <c r="G167" s="183"/>
      <c r="H167" s="183"/>
      <c r="I167" s="183"/>
      <c r="J167" s="183"/>
      <c r="K167" s="183" t="s">
        <v>657</v>
      </c>
      <c r="L167" s="183"/>
      <c r="M167" s="185"/>
    </row>
    <row r="168" spans="1:13" s="508" customFormat="1" ht="12.5">
      <c r="A168" s="726"/>
      <c r="B168" s="443" t="s">
        <v>724</v>
      </c>
      <c r="C168" s="183"/>
      <c r="D168" s="183"/>
      <c r="E168" s="183"/>
      <c r="F168" s="183"/>
      <c r="G168" s="183"/>
      <c r="H168" s="183"/>
      <c r="I168" s="183"/>
      <c r="J168" s="183"/>
      <c r="K168" s="183"/>
      <c r="L168" s="183" t="s">
        <v>657</v>
      </c>
      <c r="M168" s="185"/>
    </row>
    <row r="169" spans="1:13" s="508" customFormat="1" ht="12.5">
      <c r="A169" s="726"/>
      <c r="B169" s="443" t="s">
        <v>725</v>
      </c>
      <c r="C169" s="183"/>
      <c r="D169" s="183"/>
      <c r="E169" s="183"/>
      <c r="F169" s="183"/>
      <c r="G169" s="183"/>
      <c r="H169" s="183"/>
      <c r="I169" s="183"/>
      <c r="J169" s="183"/>
      <c r="K169" s="183"/>
      <c r="L169" s="183" t="s">
        <v>657</v>
      </c>
      <c r="M169" s="185"/>
    </row>
    <row r="170" spans="1:13" s="508" customFormat="1" ht="12.5">
      <c r="A170" s="726"/>
      <c r="B170" s="443" t="s">
        <v>726</v>
      </c>
      <c r="C170" s="183"/>
      <c r="D170" s="183"/>
      <c r="E170" s="183"/>
      <c r="F170" s="183"/>
      <c r="G170" s="183"/>
      <c r="H170" s="183"/>
      <c r="I170" s="183"/>
      <c r="J170" s="183"/>
      <c r="K170" s="183"/>
      <c r="L170" s="183" t="s">
        <v>657</v>
      </c>
      <c r="M170" s="185"/>
    </row>
    <row r="171" spans="1:13" s="508" customFormat="1" ht="12.5">
      <c r="A171" s="726"/>
      <c r="B171" s="443" t="s">
        <v>727</v>
      </c>
      <c r="C171" s="183"/>
      <c r="D171" s="183"/>
      <c r="E171" s="183"/>
      <c r="F171" s="183"/>
      <c r="G171" s="183" t="s">
        <v>657</v>
      </c>
      <c r="H171" s="183"/>
      <c r="I171" s="183"/>
      <c r="J171" s="183"/>
      <c r="K171" s="183"/>
      <c r="L171" s="183"/>
      <c r="M171" s="185"/>
    </row>
    <row r="172" spans="1:13" s="508" customFormat="1" ht="37.5">
      <c r="A172" s="726"/>
      <c r="B172" s="196" t="s">
        <v>728</v>
      </c>
      <c r="C172" s="183"/>
      <c r="D172" s="183"/>
      <c r="E172" s="183"/>
      <c r="F172" s="183"/>
      <c r="G172" s="183"/>
      <c r="H172" s="183"/>
      <c r="I172" s="183"/>
      <c r="J172" s="183"/>
      <c r="K172" s="183"/>
      <c r="L172" s="183"/>
      <c r="M172" s="515" t="s">
        <v>801</v>
      </c>
    </row>
    <row r="173" spans="1:13" s="508" customFormat="1" ht="12.5">
      <c r="A173" s="726"/>
      <c r="B173" s="443" t="s">
        <v>729</v>
      </c>
      <c r="C173" s="183"/>
      <c r="D173" s="183"/>
      <c r="E173" s="183"/>
      <c r="F173" s="183"/>
      <c r="G173" s="183"/>
      <c r="H173" s="183"/>
      <c r="I173" s="183"/>
      <c r="J173" s="183"/>
      <c r="K173" s="183"/>
      <c r="L173" s="183" t="s">
        <v>657</v>
      </c>
      <c r="M173" s="185"/>
    </row>
    <row r="174" spans="1:13" s="508" customFormat="1" ht="25">
      <c r="A174" s="726"/>
      <c r="B174" s="443" t="s">
        <v>730</v>
      </c>
      <c r="C174" s="183"/>
      <c r="D174" s="183"/>
      <c r="E174" s="183"/>
      <c r="F174" s="183"/>
      <c r="G174" s="183"/>
      <c r="H174" s="183"/>
      <c r="I174" s="183"/>
      <c r="J174" s="183"/>
      <c r="K174" s="183"/>
      <c r="L174" s="183" t="s">
        <v>657</v>
      </c>
      <c r="M174" s="185"/>
    </row>
    <row r="175" spans="1:13" s="508" customFormat="1" ht="12.5">
      <c r="A175" s="726"/>
      <c r="B175" s="443" t="s">
        <v>731</v>
      </c>
      <c r="C175" s="183"/>
      <c r="D175" s="183"/>
      <c r="E175" s="183"/>
      <c r="F175" s="183"/>
      <c r="G175" s="183"/>
      <c r="H175" s="183"/>
      <c r="I175" s="183"/>
      <c r="J175" s="183"/>
      <c r="K175" s="183" t="s">
        <v>657</v>
      </c>
      <c r="L175" s="183"/>
      <c r="M175" s="185"/>
    </row>
    <row r="176" spans="1:13" s="508" customFormat="1" ht="12.5" customHeight="1">
      <c r="A176" s="726"/>
      <c r="B176" s="443" t="s">
        <v>732</v>
      </c>
      <c r="C176" s="183"/>
      <c r="D176" s="183"/>
      <c r="E176" s="183"/>
      <c r="F176" s="183"/>
      <c r="G176" s="183"/>
      <c r="H176" s="183"/>
      <c r="I176" s="183"/>
      <c r="J176" s="183"/>
      <c r="K176" s="183" t="s">
        <v>657</v>
      </c>
      <c r="L176" s="183"/>
      <c r="M176" s="185"/>
    </row>
    <row r="177" spans="1:13" s="508" customFormat="1" ht="25">
      <c r="A177" s="726"/>
      <c r="B177" s="443" t="s">
        <v>733</v>
      </c>
      <c r="C177" s="183"/>
      <c r="D177" s="183"/>
      <c r="E177" s="183"/>
      <c r="F177" s="183"/>
      <c r="G177" s="183"/>
      <c r="H177" s="183"/>
      <c r="I177" s="183"/>
      <c r="J177" s="183"/>
      <c r="K177" s="183"/>
      <c r="L177" s="183" t="s">
        <v>657</v>
      </c>
      <c r="M177" s="185"/>
    </row>
    <row r="178" spans="1:13" s="508" customFormat="1" ht="12.5">
      <c r="A178" s="726"/>
      <c r="B178" s="443" t="s">
        <v>734</v>
      </c>
      <c r="C178" s="183"/>
      <c r="D178" s="183"/>
      <c r="E178" s="183"/>
      <c r="F178" s="183"/>
      <c r="G178" s="183"/>
      <c r="H178" s="183"/>
      <c r="I178" s="183"/>
      <c r="J178" s="183"/>
      <c r="K178" s="183"/>
      <c r="L178" s="183" t="s">
        <v>657</v>
      </c>
      <c r="M178" s="185"/>
    </row>
    <row r="179" spans="1:13" s="508" customFormat="1" ht="12.5">
      <c r="A179" s="726"/>
      <c r="B179" s="443" t="s">
        <v>735</v>
      </c>
      <c r="C179" s="183"/>
      <c r="D179" s="183"/>
      <c r="E179" s="183"/>
      <c r="F179" s="183"/>
      <c r="G179" s="183"/>
      <c r="H179" s="183"/>
      <c r="I179" s="183"/>
      <c r="J179" s="183" t="s">
        <v>657</v>
      </c>
      <c r="K179" s="183"/>
      <c r="L179" s="183"/>
      <c r="M179" s="185"/>
    </row>
    <row r="180" spans="1:13" s="508" customFormat="1" ht="25">
      <c r="A180" s="726"/>
      <c r="B180" s="443" t="s">
        <v>736</v>
      </c>
      <c r="C180" s="183" t="s">
        <v>657</v>
      </c>
      <c r="D180" s="183"/>
      <c r="E180" s="183"/>
      <c r="F180" s="183"/>
      <c r="G180" s="183"/>
      <c r="H180" s="183"/>
      <c r="I180" s="183"/>
      <c r="J180" s="183"/>
      <c r="K180" s="183"/>
      <c r="L180" s="183"/>
      <c r="M180" s="185"/>
    </row>
    <row r="181" spans="1:13" s="508" customFormat="1" ht="12.5" customHeight="1">
      <c r="A181" s="726"/>
      <c r="B181" s="443" t="s">
        <v>737</v>
      </c>
      <c r="C181" s="183"/>
      <c r="D181" s="183"/>
      <c r="E181" s="183"/>
      <c r="F181" s="183"/>
      <c r="G181" s="183"/>
      <c r="H181" s="183"/>
      <c r="I181" s="183"/>
      <c r="J181" s="183"/>
      <c r="K181" s="183"/>
      <c r="L181" s="183" t="s">
        <v>657</v>
      </c>
      <c r="M181" s="185"/>
    </row>
    <row r="182" spans="1:13" s="508" customFormat="1" ht="12.5">
      <c r="A182" s="726"/>
      <c r="B182" s="443" t="s">
        <v>738</v>
      </c>
      <c r="C182" s="183"/>
      <c r="D182" s="183"/>
      <c r="E182" s="183"/>
      <c r="F182" s="183" t="s">
        <v>657</v>
      </c>
      <c r="G182" s="183"/>
      <c r="H182" s="183"/>
      <c r="I182" s="183"/>
      <c r="J182" s="183"/>
      <c r="K182" s="183"/>
      <c r="L182" s="183"/>
      <c r="M182" s="185"/>
    </row>
    <row r="183" spans="1:13" s="508" customFormat="1" ht="12.5">
      <c r="A183" s="726"/>
      <c r="B183" s="443" t="s">
        <v>739</v>
      </c>
      <c r="C183" s="183"/>
      <c r="D183" s="183"/>
      <c r="E183" s="183"/>
      <c r="F183" s="183"/>
      <c r="G183" s="183"/>
      <c r="H183" s="183"/>
      <c r="I183" s="183"/>
      <c r="J183" s="183"/>
      <c r="K183" s="183"/>
      <c r="L183" s="183" t="s">
        <v>657</v>
      </c>
      <c r="M183" s="185"/>
    </row>
    <row r="184" spans="1:13" s="508" customFormat="1" ht="12.5" customHeight="1">
      <c r="A184" s="726"/>
      <c r="B184" s="443" t="s">
        <v>740</v>
      </c>
      <c r="C184" s="183"/>
      <c r="D184" s="183"/>
      <c r="E184" s="183"/>
      <c r="F184" s="183"/>
      <c r="G184" s="183"/>
      <c r="H184" s="183"/>
      <c r="I184" s="183"/>
      <c r="J184" s="183"/>
      <c r="K184" s="183"/>
      <c r="L184" s="183" t="s">
        <v>657</v>
      </c>
      <c r="M184" s="185"/>
    </row>
    <row r="185" spans="1:13" s="508" customFormat="1" ht="12.5" customHeight="1">
      <c r="A185" s="726"/>
      <c r="B185" s="443" t="s">
        <v>741</v>
      </c>
      <c r="C185" s="183"/>
      <c r="D185" s="183"/>
      <c r="E185" s="183"/>
      <c r="F185" s="183"/>
      <c r="G185" s="183"/>
      <c r="H185" s="183"/>
      <c r="I185" s="183"/>
      <c r="J185" s="183"/>
      <c r="K185" s="183"/>
      <c r="L185" s="183" t="s">
        <v>657</v>
      </c>
      <c r="M185" s="185"/>
    </row>
    <row r="186" spans="1:13" s="508" customFormat="1" ht="12.5">
      <c r="A186" s="726"/>
      <c r="B186" s="443" t="s">
        <v>742</v>
      </c>
      <c r="C186" s="183"/>
      <c r="D186" s="183"/>
      <c r="E186" s="183"/>
      <c r="F186" s="183"/>
      <c r="G186" s="183"/>
      <c r="H186" s="183"/>
      <c r="I186" s="183"/>
      <c r="J186" s="183"/>
      <c r="K186" s="183"/>
      <c r="L186" s="183" t="s">
        <v>657</v>
      </c>
      <c r="M186" s="185"/>
    </row>
    <row r="187" spans="1:13" s="508" customFormat="1" ht="12.5">
      <c r="A187" s="726"/>
      <c r="B187" s="443" t="s">
        <v>743</v>
      </c>
      <c r="C187" s="183"/>
      <c r="D187" s="183"/>
      <c r="E187" s="183"/>
      <c r="F187" s="183"/>
      <c r="G187" s="183"/>
      <c r="H187" s="183"/>
      <c r="I187" s="183"/>
      <c r="J187" s="183"/>
      <c r="K187" s="183" t="s">
        <v>657</v>
      </c>
      <c r="L187" s="183"/>
      <c r="M187" s="185"/>
    </row>
    <row r="188" spans="1:13" s="508" customFormat="1" ht="25">
      <c r="A188" s="726"/>
      <c r="B188" s="443" t="s">
        <v>744</v>
      </c>
      <c r="C188" s="183" t="s">
        <v>657</v>
      </c>
      <c r="D188" s="183"/>
      <c r="E188" s="183"/>
      <c r="F188" s="183"/>
      <c r="G188" s="183"/>
      <c r="H188" s="183"/>
      <c r="I188" s="183"/>
      <c r="J188" s="183"/>
      <c r="K188" s="183"/>
      <c r="L188" s="183"/>
      <c r="M188" s="185"/>
    </row>
    <row r="189" spans="1:13" s="508" customFormat="1" ht="25">
      <c r="A189" s="726"/>
      <c r="B189" s="443" t="s">
        <v>745</v>
      </c>
      <c r="C189" s="183"/>
      <c r="D189" s="183"/>
      <c r="E189" s="183"/>
      <c r="F189" s="183"/>
      <c r="G189" s="183"/>
      <c r="H189" s="183"/>
      <c r="I189" s="183"/>
      <c r="J189" s="183"/>
      <c r="K189" s="183"/>
      <c r="L189" s="183" t="s">
        <v>657</v>
      </c>
      <c r="M189" s="185"/>
    </row>
    <row r="190" spans="1:13" s="508" customFormat="1" ht="25">
      <c r="A190" s="726"/>
      <c r="B190" s="443" t="s">
        <v>746</v>
      </c>
      <c r="C190" s="183"/>
      <c r="D190" s="183"/>
      <c r="E190" s="183"/>
      <c r="F190" s="183"/>
      <c r="G190" s="183"/>
      <c r="H190" s="183"/>
      <c r="I190" s="183"/>
      <c r="J190" s="183"/>
      <c r="K190" s="183"/>
      <c r="L190" s="183" t="s">
        <v>657</v>
      </c>
      <c r="M190" s="185"/>
    </row>
    <row r="191" spans="1:13" s="508" customFormat="1" ht="12.5">
      <c r="A191" s="726"/>
      <c r="B191" s="443" t="s">
        <v>747</v>
      </c>
      <c r="C191" s="183"/>
      <c r="D191" s="183"/>
      <c r="E191" s="183"/>
      <c r="F191" s="183"/>
      <c r="G191" s="183"/>
      <c r="H191" s="183"/>
      <c r="I191" s="183"/>
      <c r="J191" s="183"/>
      <c r="K191" s="183" t="s">
        <v>657</v>
      </c>
      <c r="L191" s="183"/>
      <c r="M191" s="185"/>
    </row>
    <row r="192" spans="1:13" s="508" customFormat="1" ht="12.5">
      <c r="A192" s="726"/>
      <c r="B192" s="443" t="s">
        <v>748</v>
      </c>
      <c r="C192" s="183"/>
      <c r="D192" s="183"/>
      <c r="E192" s="183"/>
      <c r="F192" s="183"/>
      <c r="G192" s="183"/>
      <c r="H192" s="183"/>
      <c r="I192" s="183"/>
      <c r="J192" s="183"/>
      <c r="K192" s="183"/>
      <c r="L192" s="183" t="s">
        <v>657</v>
      </c>
      <c r="M192" s="185"/>
    </row>
    <row r="193" spans="1:13" s="508" customFormat="1" ht="12.5">
      <c r="A193" s="726"/>
      <c r="B193" s="443" t="s">
        <v>749</v>
      </c>
      <c r="C193" s="183"/>
      <c r="D193" s="183"/>
      <c r="E193" s="183"/>
      <c r="F193" s="183"/>
      <c r="G193" s="183"/>
      <c r="H193" s="183"/>
      <c r="I193" s="183"/>
      <c r="J193" s="183"/>
      <c r="K193" s="183" t="s">
        <v>657</v>
      </c>
      <c r="L193" s="183"/>
      <c r="M193" s="185"/>
    </row>
    <row r="194" spans="1:13" s="508" customFormat="1" ht="25">
      <c r="A194" s="726"/>
      <c r="B194" s="443" t="s">
        <v>750</v>
      </c>
      <c r="C194" s="183" t="s">
        <v>657</v>
      </c>
      <c r="D194" s="183"/>
      <c r="E194" s="183"/>
      <c r="F194" s="183"/>
      <c r="G194" s="183"/>
      <c r="H194" s="183"/>
      <c r="I194" s="183"/>
      <c r="J194" s="183"/>
      <c r="K194" s="183"/>
      <c r="L194" s="183"/>
      <c r="M194" s="185"/>
    </row>
    <row r="195" spans="1:13" s="508" customFormat="1" ht="25">
      <c r="A195" s="726"/>
      <c r="B195" s="443" t="s">
        <v>751</v>
      </c>
      <c r="C195" s="183"/>
      <c r="D195" s="183"/>
      <c r="E195" s="183"/>
      <c r="F195" s="183"/>
      <c r="G195" s="183"/>
      <c r="H195" s="183"/>
      <c r="I195" s="183"/>
      <c r="J195" s="183"/>
      <c r="K195" s="183" t="s">
        <v>657</v>
      </c>
      <c r="L195" s="183"/>
      <c r="M195" s="185"/>
    </row>
    <row r="196" spans="1:13" s="508" customFormat="1" ht="25">
      <c r="A196" s="726"/>
      <c r="B196" s="443" t="s">
        <v>752</v>
      </c>
      <c r="C196" s="183"/>
      <c r="D196" s="183"/>
      <c r="E196" s="183"/>
      <c r="F196" s="183"/>
      <c r="G196" s="183"/>
      <c r="H196" s="183"/>
      <c r="I196" s="183"/>
      <c r="J196" s="183"/>
      <c r="K196" s="183" t="s">
        <v>657</v>
      </c>
      <c r="L196" s="183"/>
      <c r="M196" s="185"/>
    </row>
    <row r="197" spans="1:13" s="508" customFormat="1" ht="12.5" customHeight="1">
      <c r="A197" s="726"/>
      <c r="B197" s="443" t="s">
        <v>753</v>
      </c>
      <c r="C197" s="183" t="s">
        <v>657</v>
      </c>
      <c r="D197" s="183"/>
      <c r="E197" s="183"/>
      <c r="F197" s="183"/>
      <c r="G197" s="183"/>
      <c r="H197" s="183"/>
      <c r="I197" s="183"/>
      <c r="J197" s="183"/>
      <c r="K197" s="183"/>
      <c r="L197" s="183"/>
      <c r="M197" s="185"/>
    </row>
    <row r="198" spans="1:13" s="508" customFormat="1" ht="25" customHeight="1">
      <c r="A198" s="726"/>
      <c r="B198" s="443" t="s">
        <v>754</v>
      </c>
      <c r="C198" s="183"/>
      <c r="D198" s="183"/>
      <c r="E198" s="183"/>
      <c r="F198" s="183"/>
      <c r="G198" s="183"/>
      <c r="H198" s="183"/>
      <c r="I198" s="183"/>
      <c r="J198" s="183"/>
      <c r="K198" s="183" t="s">
        <v>657</v>
      </c>
      <c r="L198" s="183"/>
      <c r="M198" s="185"/>
    </row>
    <row r="199" spans="1:13" s="508" customFormat="1" ht="25">
      <c r="A199" s="726"/>
      <c r="B199" s="443" t="s">
        <v>755</v>
      </c>
      <c r="C199" s="183"/>
      <c r="D199" s="183"/>
      <c r="E199" s="183"/>
      <c r="F199" s="183"/>
      <c r="G199" s="183"/>
      <c r="H199" s="183"/>
      <c r="I199" s="183"/>
      <c r="J199" s="183"/>
      <c r="K199" s="183"/>
      <c r="L199" s="183" t="s">
        <v>657</v>
      </c>
      <c r="M199" s="185"/>
    </row>
    <row r="200" spans="1:13" s="508" customFormat="1" ht="25">
      <c r="A200" s="726"/>
      <c r="B200" s="443" t="s">
        <v>756</v>
      </c>
      <c r="C200" s="183"/>
      <c r="D200" s="183"/>
      <c r="E200" s="183"/>
      <c r="F200" s="183"/>
      <c r="G200" s="183"/>
      <c r="H200" s="183"/>
      <c r="I200" s="183"/>
      <c r="J200" s="183"/>
      <c r="K200" s="183" t="s">
        <v>657</v>
      </c>
      <c r="L200" s="183"/>
      <c r="M200" s="185"/>
    </row>
    <row r="201" spans="1:13" s="508" customFormat="1" ht="25">
      <c r="A201" s="726"/>
      <c r="B201" s="443" t="s">
        <v>757</v>
      </c>
      <c r="C201" s="183"/>
      <c r="D201" s="183"/>
      <c r="E201" s="183"/>
      <c r="F201" s="183"/>
      <c r="G201" s="183"/>
      <c r="H201" s="183"/>
      <c r="I201" s="183"/>
      <c r="J201" s="183"/>
      <c r="K201" s="183"/>
      <c r="L201" s="183" t="s">
        <v>657</v>
      </c>
      <c r="M201" s="185"/>
    </row>
    <row r="202" spans="1:13" s="508" customFormat="1" ht="25">
      <c r="A202" s="726"/>
      <c r="B202" s="443" t="s">
        <v>758</v>
      </c>
      <c r="C202" s="183"/>
      <c r="D202" s="183"/>
      <c r="E202" s="183"/>
      <c r="F202" s="183"/>
      <c r="G202" s="183"/>
      <c r="H202" s="183"/>
      <c r="I202" s="183"/>
      <c r="J202" s="183"/>
      <c r="K202" s="183"/>
      <c r="L202" s="183" t="s">
        <v>657</v>
      </c>
      <c r="M202" s="185"/>
    </row>
    <row r="203" spans="1:13" s="508" customFormat="1" ht="12.5" customHeight="1">
      <c r="A203" s="726"/>
      <c r="B203" s="443" t="s">
        <v>759</v>
      </c>
      <c r="C203" s="183"/>
      <c r="D203" s="183"/>
      <c r="E203" s="183"/>
      <c r="F203" s="183"/>
      <c r="G203" s="183"/>
      <c r="H203" s="183"/>
      <c r="I203" s="183"/>
      <c r="J203" s="183"/>
      <c r="K203" s="183"/>
      <c r="L203" s="183" t="s">
        <v>657</v>
      </c>
      <c r="M203" s="185"/>
    </row>
    <row r="204" spans="1:13" s="508" customFormat="1" ht="12.5">
      <c r="A204" s="726"/>
      <c r="B204" s="443" t="s">
        <v>760</v>
      </c>
      <c r="C204" s="183"/>
      <c r="D204" s="183"/>
      <c r="E204" s="183"/>
      <c r="F204" s="183"/>
      <c r="G204" s="183"/>
      <c r="H204" s="183"/>
      <c r="I204" s="183"/>
      <c r="J204" s="183"/>
      <c r="K204" s="183"/>
      <c r="L204" s="183" t="s">
        <v>657</v>
      </c>
      <c r="M204" s="185"/>
    </row>
    <row r="205" spans="1:13" s="508" customFormat="1" ht="25">
      <c r="A205" s="726"/>
      <c r="B205" s="443" t="s">
        <v>761</v>
      </c>
      <c r="C205" s="183"/>
      <c r="D205" s="183"/>
      <c r="E205" s="183"/>
      <c r="F205" s="183"/>
      <c r="G205" s="183"/>
      <c r="H205" s="183"/>
      <c r="I205" s="183"/>
      <c r="J205" s="183"/>
      <c r="K205" s="183"/>
      <c r="L205" s="183" t="s">
        <v>657</v>
      </c>
      <c r="M205" s="185"/>
    </row>
    <row r="206" spans="1:13" s="508" customFormat="1" ht="25">
      <c r="A206" s="726"/>
      <c r="B206" s="443" t="s">
        <v>762</v>
      </c>
      <c r="C206" s="183"/>
      <c r="D206" s="183"/>
      <c r="E206" s="183"/>
      <c r="F206" s="183"/>
      <c r="G206" s="183"/>
      <c r="H206" s="183"/>
      <c r="I206" s="183"/>
      <c r="J206" s="183"/>
      <c r="K206" s="183"/>
      <c r="L206" s="183"/>
      <c r="M206" s="515" t="s">
        <v>804</v>
      </c>
    </row>
    <row r="207" spans="1:13" s="508" customFormat="1" ht="25">
      <c r="A207" s="726"/>
      <c r="B207" s="443" t="s">
        <v>763</v>
      </c>
      <c r="C207" s="183"/>
      <c r="D207" s="183"/>
      <c r="E207" s="183"/>
      <c r="F207" s="183"/>
      <c r="G207" s="183"/>
      <c r="H207" s="183"/>
      <c r="I207" s="183"/>
      <c r="J207" s="183"/>
      <c r="K207" s="183"/>
      <c r="L207" s="183" t="s">
        <v>657</v>
      </c>
      <c r="M207" s="185"/>
    </row>
    <row r="208" spans="1:13" s="508" customFormat="1" ht="12.5" customHeight="1">
      <c r="A208" s="726"/>
      <c r="B208" s="443" t="s">
        <v>764</v>
      </c>
      <c r="C208" s="183"/>
      <c r="D208" s="183"/>
      <c r="E208" s="183"/>
      <c r="F208" s="183"/>
      <c r="G208" s="183"/>
      <c r="H208" s="183"/>
      <c r="I208" s="183"/>
      <c r="J208" s="183"/>
      <c r="K208" s="183" t="s">
        <v>657</v>
      </c>
      <c r="L208" s="183"/>
      <c r="M208" s="185"/>
    </row>
    <row r="209" spans="1:13" s="508" customFormat="1" ht="25">
      <c r="A209" s="726"/>
      <c r="B209" s="443" t="s">
        <v>765</v>
      </c>
      <c r="C209" s="183"/>
      <c r="D209" s="183"/>
      <c r="E209" s="183"/>
      <c r="F209" s="183"/>
      <c r="G209" s="183"/>
      <c r="H209" s="183"/>
      <c r="I209" s="183"/>
      <c r="J209" s="183"/>
      <c r="K209" s="183"/>
      <c r="L209" s="183" t="s">
        <v>657</v>
      </c>
      <c r="M209" s="185"/>
    </row>
    <row r="210" spans="1:13" s="508" customFormat="1" ht="12.5" customHeight="1">
      <c r="A210" s="726"/>
      <c r="B210" s="443" t="s">
        <v>766</v>
      </c>
      <c r="C210" s="183"/>
      <c r="D210" s="183"/>
      <c r="E210" s="183"/>
      <c r="F210" s="183"/>
      <c r="G210" s="183"/>
      <c r="H210" s="183"/>
      <c r="I210" s="183"/>
      <c r="J210" s="183"/>
      <c r="K210" s="183"/>
      <c r="L210" s="183" t="s">
        <v>657</v>
      </c>
      <c r="M210" s="185"/>
    </row>
    <row r="211" spans="1:13" s="508" customFormat="1" ht="12.5">
      <c r="A211" s="726"/>
      <c r="B211" s="443" t="s">
        <v>767</v>
      </c>
      <c r="C211" s="183"/>
      <c r="D211" s="183"/>
      <c r="E211" s="183"/>
      <c r="F211" s="183"/>
      <c r="G211" s="183"/>
      <c r="H211" s="183"/>
      <c r="I211" s="183"/>
      <c r="J211" s="183"/>
      <c r="K211" s="183" t="s">
        <v>657</v>
      </c>
      <c r="L211" s="183"/>
      <c r="M211" s="185"/>
    </row>
    <row r="212" spans="1:13" s="508" customFormat="1" ht="12.5">
      <c r="A212" s="726"/>
      <c r="B212" s="443" t="s">
        <v>768</v>
      </c>
      <c r="C212" s="183"/>
      <c r="D212" s="183"/>
      <c r="E212" s="183"/>
      <c r="F212" s="183"/>
      <c r="G212" s="183"/>
      <c r="H212" s="183"/>
      <c r="I212" s="183"/>
      <c r="J212" s="183"/>
      <c r="K212" s="183"/>
      <c r="L212" s="183" t="s">
        <v>657</v>
      </c>
      <c r="M212" s="185"/>
    </row>
    <row r="213" spans="1:13" s="508" customFormat="1" ht="12.5" customHeight="1">
      <c r="A213" s="726"/>
      <c r="B213" s="443" t="s">
        <v>769</v>
      </c>
      <c r="C213" s="183"/>
      <c r="D213" s="183"/>
      <c r="E213" s="183"/>
      <c r="F213" s="183"/>
      <c r="G213" s="183"/>
      <c r="H213" s="183"/>
      <c r="I213" s="183"/>
      <c r="J213" s="183"/>
      <c r="K213" s="183" t="s">
        <v>657</v>
      </c>
      <c r="L213" s="183"/>
      <c r="M213" s="185"/>
    </row>
    <row r="214" spans="1:13" s="508" customFormat="1" ht="25">
      <c r="A214" s="726"/>
      <c r="B214" s="443" t="s">
        <v>770</v>
      </c>
      <c r="C214" s="183"/>
      <c r="D214" s="183" t="s">
        <v>657</v>
      </c>
      <c r="E214" s="183"/>
      <c r="F214" s="183"/>
      <c r="G214" s="183"/>
      <c r="H214" s="183"/>
      <c r="I214" s="183"/>
      <c r="J214" s="183"/>
      <c r="K214" s="183"/>
      <c r="L214" s="183"/>
      <c r="M214" s="185"/>
    </row>
    <row r="215" spans="1:13" s="508" customFormat="1" ht="12.5" customHeight="1">
      <c r="A215" s="726"/>
      <c r="B215" s="443" t="s">
        <v>771</v>
      </c>
      <c r="C215" s="183"/>
      <c r="D215" s="183"/>
      <c r="E215" s="183"/>
      <c r="F215" s="183"/>
      <c r="G215" s="183"/>
      <c r="H215" s="183"/>
      <c r="I215" s="183"/>
      <c r="J215" s="183"/>
      <c r="K215" s="183" t="s">
        <v>657</v>
      </c>
      <c r="L215" s="183"/>
      <c r="M215" s="185"/>
    </row>
    <row r="216" spans="1:13" s="508" customFormat="1" ht="12.5">
      <c r="A216" s="726"/>
      <c r="B216" s="443" t="s">
        <v>772</v>
      </c>
      <c r="C216" s="183"/>
      <c r="D216" s="183"/>
      <c r="E216" s="183"/>
      <c r="F216" s="183"/>
      <c r="G216" s="183"/>
      <c r="H216" s="183"/>
      <c r="I216" s="183"/>
      <c r="J216" s="183"/>
      <c r="K216" s="183"/>
      <c r="L216" s="183" t="s">
        <v>657</v>
      </c>
      <c r="M216" s="185"/>
    </row>
    <row r="217" spans="1:13" s="508" customFormat="1" ht="12.5">
      <c r="A217" s="726"/>
      <c r="B217" s="443" t="s">
        <v>773</v>
      </c>
      <c r="C217" s="183" t="s">
        <v>657</v>
      </c>
      <c r="D217" s="183" t="s">
        <v>657</v>
      </c>
      <c r="E217" s="183"/>
      <c r="F217" s="183"/>
      <c r="G217" s="183"/>
      <c r="H217" s="183"/>
      <c r="I217" s="183"/>
      <c r="J217" s="183"/>
      <c r="K217" s="183"/>
      <c r="L217" s="183"/>
      <c r="M217" s="185"/>
    </row>
    <row r="218" spans="1:13" s="508" customFormat="1" ht="12.5">
      <c r="A218" s="726"/>
      <c r="B218" s="443" t="s">
        <v>774</v>
      </c>
      <c r="C218" s="183"/>
      <c r="D218" s="183"/>
      <c r="E218" s="183"/>
      <c r="F218" s="183"/>
      <c r="G218" s="183"/>
      <c r="H218" s="183"/>
      <c r="I218" s="183"/>
      <c r="J218" s="183"/>
      <c r="K218" s="183"/>
      <c r="L218" s="183" t="s">
        <v>657</v>
      </c>
      <c r="M218" s="185"/>
    </row>
    <row r="219" spans="1:13" s="508" customFormat="1" ht="12.5" customHeight="1">
      <c r="A219" s="726"/>
      <c r="B219" s="443" t="s">
        <v>775</v>
      </c>
      <c r="C219" s="183"/>
      <c r="D219" s="183"/>
      <c r="E219" s="183"/>
      <c r="F219" s="183"/>
      <c r="G219" s="183"/>
      <c r="H219" s="183"/>
      <c r="I219" s="183"/>
      <c r="J219" s="183"/>
      <c r="K219" s="183"/>
      <c r="L219" s="183" t="s">
        <v>657</v>
      </c>
      <c r="M219" s="185"/>
    </row>
    <row r="220" spans="1:13" s="508" customFormat="1" ht="25">
      <c r="A220" s="726"/>
      <c r="B220" s="443" t="s">
        <v>776</v>
      </c>
      <c r="C220" s="183" t="s">
        <v>657</v>
      </c>
      <c r="D220" s="183"/>
      <c r="E220" s="183"/>
      <c r="F220" s="183"/>
      <c r="G220" s="183"/>
      <c r="H220" s="183"/>
      <c r="I220" s="183"/>
      <c r="J220" s="183"/>
      <c r="K220" s="183"/>
      <c r="L220" s="183"/>
      <c r="M220" s="185"/>
    </row>
    <row r="221" spans="1:13" s="508" customFormat="1" ht="25">
      <c r="A221" s="726"/>
      <c r="B221" s="443" t="s">
        <v>777</v>
      </c>
      <c r="C221" s="183"/>
      <c r="D221" s="183"/>
      <c r="E221" s="183"/>
      <c r="F221" s="183"/>
      <c r="G221" s="183"/>
      <c r="H221" s="183"/>
      <c r="I221" s="183"/>
      <c r="J221" s="183"/>
      <c r="K221" s="183"/>
      <c r="L221" s="183" t="s">
        <v>657</v>
      </c>
      <c r="M221" s="185"/>
    </row>
    <row r="222" spans="1:13" s="508" customFormat="1" ht="25">
      <c r="A222" s="726"/>
      <c r="B222" s="443" t="s">
        <v>778</v>
      </c>
      <c r="C222" s="183" t="s">
        <v>657</v>
      </c>
      <c r="D222" s="183" t="s">
        <v>657</v>
      </c>
      <c r="E222" s="183"/>
      <c r="F222" s="183"/>
      <c r="G222" s="183"/>
      <c r="H222" s="183"/>
      <c r="I222" s="183"/>
      <c r="J222" s="183"/>
      <c r="K222" s="183"/>
      <c r="L222" s="183"/>
      <c r="M222" s="185"/>
    </row>
    <row r="223" spans="1:13" s="508" customFormat="1" ht="25">
      <c r="A223" s="726"/>
      <c r="B223" s="443" t="s">
        <v>779</v>
      </c>
      <c r="C223" s="183"/>
      <c r="D223" s="183"/>
      <c r="E223" s="183"/>
      <c r="F223" s="183"/>
      <c r="G223" s="183"/>
      <c r="H223" s="183"/>
      <c r="I223" s="183"/>
      <c r="J223" s="183"/>
      <c r="K223" s="183" t="s">
        <v>657</v>
      </c>
      <c r="L223" s="183"/>
      <c r="M223" s="185"/>
    </row>
    <row r="224" spans="1:13" s="508" customFormat="1" ht="12.5" customHeight="1">
      <c r="A224" s="726"/>
      <c r="B224" s="443" t="s">
        <v>780</v>
      </c>
      <c r="C224" s="183"/>
      <c r="D224" s="183"/>
      <c r="E224" s="183"/>
      <c r="F224" s="183"/>
      <c r="G224" s="183"/>
      <c r="H224" s="183"/>
      <c r="I224" s="183"/>
      <c r="J224" s="183"/>
      <c r="K224" s="183"/>
      <c r="L224" s="183" t="s">
        <v>657</v>
      </c>
      <c r="M224" s="185"/>
    </row>
    <row r="225" spans="1:13" s="508" customFormat="1" ht="12.5">
      <c r="A225" s="726"/>
      <c r="B225" s="443" t="s">
        <v>781</v>
      </c>
      <c r="C225" s="183"/>
      <c r="D225" s="183"/>
      <c r="E225" s="183"/>
      <c r="F225" s="183"/>
      <c r="G225" s="183"/>
      <c r="H225" s="183"/>
      <c r="I225" s="183"/>
      <c r="J225" s="183"/>
      <c r="K225" s="183" t="s">
        <v>657</v>
      </c>
      <c r="L225" s="183"/>
      <c r="M225" s="185"/>
    </row>
    <row r="226" spans="1:13" s="508" customFormat="1" ht="12.5">
      <c r="A226" s="726"/>
      <c r="B226" s="443" t="s">
        <v>782</v>
      </c>
      <c r="C226" s="183"/>
      <c r="D226" s="183"/>
      <c r="E226" s="183"/>
      <c r="F226" s="183"/>
      <c r="G226" s="183"/>
      <c r="H226" s="183"/>
      <c r="I226" s="183"/>
      <c r="J226" s="183"/>
      <c r="K226" s="183"/>
      <c r="L226" s="183" t="s">
        <v>657</v>
      </c>
      <c r="M226" s="185"/>
    </row>
    <row r="227" spans="1:13" s="508" customFormat="1" ht="12.5">
      <c r="A227" s="726"/>
      <c r="B227" s="443" t="s">
        <v>783</v>
      </c>
      <c r="C227" s="183" t="s">
        <v>657</v>
      </c>
      <c r="D227" s="183" t="s">
        <v>657</v>
      </c>
      <c r="E227" s="183"/>
      <c r="F227" s="183" t="s">
        <v>657</v>
      </c>
      <c r="G227" s="183"/>
      <c r="H227" s="183"/>
      <c r="I227" s="183"/>
      <c r="J227" s="183"/>
      <c r="K227" s="183"/>
      <c r="L227" s="183"/>
      <c r="M227" s="185"/>
    </row>
    <row r="228" spans="1:13" s="508" customFormat="1" ht="25">
      <c r="A228" s="726"/>
      <c r="B228" s="443" t="s">
        <v>784</v>
      </c>
      <c r="C228" s="183"/>
      <c r="D228" s="183"/>
      <c r="E228" s="183"/>
      <c r="F228" s="183"/>
      <c r="G228" s="183"/>
      <c r="H228" s="183"/>
      <c r="I228" s="183"/>
      <c r="J228" s="183"/>
      <c r="K228" s="183"/>
      <c r="L228" s="183" t="s">
        <v>657</v>
      </c>
      <c r="M228" s="185"/>
    </row>
    <row r="229" spans="1:13" s="508" customFormat="1" ht="12.5">
      <c r="A229" s="726"/>
      <c r="B229" s="443" t="s">
        <v>785</v>
      </c>
      <c r="C229" s="183"/>
      <c r="D229" s="183"/>
      <c r="E229" s="183"/>
      <c r="F229" s="183"/>
      <c r="G229" s="183"/>
      <c r="H229" s="183"/>
      <c r="I229" s="183"/>
      <c r="J229" s="183"/>
      <c r="K229" s="183"/>
      <c r="L229" s="183" t="s">
        <v>657</v>
      </c>
      <c r="M229" s="185"/>
    </row>
    <row r="230" spans="1:13" s="508" customFormat="1" ht="25">
      <c r="A230" s="726"/>
      <c r="B230" s="443" t="s">
        <v>786</v>
      </c>
      <c r="C230" s="183"/>
      <c r="D230" s="183"/>
      <c r="E230" s="183"/>
      <c r="F230" s="183"/>
      <c r="G230" s="183"/>
      <c r="H230" s="183"/>
      <c r="I230" s="183"/>
      <c r="J230" s="183"/>
      <c r="K230" s="183" t="s">
        <v>657</v>
      </c>
      <c r="L230" s="183"/>
      <c r="M230" s="185"/>
    </row>
    <row r="231" spans="1:13" s="508" customFormat="1" ht="25">
      <c r="A231" s="726"/>
      <c r="B231" s="443" t="s">
        <v>787</v>
      </c>
      <c r="C231" s="183"/>
      <c r="D231" s="183"/>
      <c r="E231" s="183"/>
      <c r="F231" s="183"/>
      <c r="G231" s="183"/>
      <c r="H231" s="183"/>
      <c r="I231" s="183"/>
      <c r="J231" s="183"/>
      <c r="K231" s="183"/>
      <c r="L231" s="183" t="s">
        <v>657</v>
      </c>
      <c r="M231" s="185"/>
    </row>
    <row r="232" spans="1:13" s="508" customFormat="1" ht="25">
      <c r="A232" s="726"/>
      <c r="B232" s="443" t="s">
        <v>788</v>
      </c>
      <c r="C232" s="183"/>
      <c r="D232" s="183"/>
      <c r="E232" s="183"/>
      <c r="F232" s="183"/>
      <c r="G232" s="183"/>
      <c r="H232" s="183"/>
      <c r="I232" s="183"/>
      <c r="J232" s="183"/>
      <c r="K232" s="183" t="s">
        <v>657</v>
      </c>
      <c r="L232" s="183"/>
      <c r="M232" s="185"/>
    </row>
    <row r="233" spans="1:13" s="508" customFormat="1" ht="25">
      <c r="A233" s="726"/>
      <c r="B233" s="443" t="s">
        <v>789</v>
      </c>
      <c r="C233" s="183"/>
      <c r="D233" s="183"/>
      <c r="E233" s="183"/>
      <c r="F233" s="183"/>
      <c r="G233" s="183"/>
      <c r="H233" s="183"/>
      <c r="I233" s="183"/>
      <c r="J233" s="183"/>
      <c r="K233" s="183" t="s">
        <v>657</v>
      </c>
      <c r="L233" s="183"/>
      <c r="M233" s="185"/>
    </row>
    <row r="234" spans="1:13" s="508" customFormat="1" ht="25">
      <c r="A234" s="726"/>
      <c r="B234" s="443" t="s">
        <v>790</v>
      </c>
      <c r="C234" s="183"/>
      <c r="D234" s="183"/>
      <c r="E234" s="183"/>
      <c r="F234" s="183"/>
      <c r="G234" s="183"/>
      <c r="H234" s="183"/>
      <c r="I234" s="183"/>
      <c r="J234" s="183"/>
      <c r="K234" s="183"/>
      <c r="L234" s="183" t="s">
        <v>657</v>
      </c>
      <c r="M234" s="185"/>
    </row>
    <row r="235" spans="1:13" s="508" customFormat="1" ht="12.5" customHeight="1">
      <c r="A235" s="726"/>
      <c r="B235" s="443" t="s">
        <v>791</v>
      </c>
      <c r="C235" s="183"/>
      <c r="D235" s="183"/>
      <c r="E235" s="183"/>
      <c r="F235" s="183"/>
      <c r="G235" s="183"/>
      <c r="H235" s="183" t="s">
        <v>657</v>
      </c>
      <c r="I235" s="183"/>
      <c r="J235" s="183"/>
      <c r="K235" s="183" t="s">
        <v>657</v>
      </c>
      <c r="L235" s="183"/>
      <c r="M235" s="185"/>
    </row>
    <row r="236" spans="1:13" s="508" customFormat="1" ht="25">
      <c r="A236" s="726"/>
      <c r="B236" s="443" t="s">
        <v>792</v>
      </c>
      <c r="C236" s="183"/>
      <c r="D236" s="183"/>
      <c r="E236" s="183"/>
      <c r="F236" s="183"/>
      <c r="G236" s="183"/>
      <c r="H236" s="183"/>
      <c r="I236" s="183"/>
      <c r="J236" s="183"/>
      <c r="K236" s="183" t="s">
        <v>657</v>
      </c>
      <c r="L236" s="183"/>
      <c r="M236" s="185"/>
    </row>
    <row r="237" spans="1:13" s="508" customFormat="1" ht="25">
      <c r="A237" s="726"/>
      <c r="B237" s="443" t="s">
        <v>793</v>
      </c>
      <c r="C237" s="183"/>
      <c r="D237" s="183"/>
      <c r="E237" s="183"/>
      <c r="F237" s="183"/>
      <c r="G237" s="183"/>
      <c r="H237" s="183"/>
      <c r="I237" s="183"/>
      <c r="J237" s="183"/>
      <c r="K237" s="183" t="s">
        <v>657</v>
      </c>
      <c r="L237" s="183"/>
      <c r="M237" s="185"/>
    </row>
    <row r="238" spans="1:13" s="508" customFormat="1" ht="12.5">
      <c r="A238" s="726"/>
      <c r="B238" s="443" t="s">
        <v>794</v>
      </c>
      <c r="C238" s="183"/>
      <c r="D238" s="183"/>
      <c r="E238" s="183"/>
      <c r="F238" s="183"/>
      <c r="G238" s="183"/>
      <c r="H238" s="183"/>
      <c r="I238" s="183"/>
      <c r="J238" s="183"/>
      <c r="K238" s="183"/>
      <c r="L238" s="183" t="s">
        <v>657</v>
      </c>
      <c r="M238" s="185"/>
    </row>
    <row r="239" spans="1:13" s="508" customFormat="1" ht="12.5" customHeight="1">
      <c r="A239" s="726"/>
      <c r="B239" s="443" t="s">
        <v>795</v>
      </c>
      <c r="C239" s="183" t="s">
        <v>657</v>
      </c>
      <c r="D239" s="183"/>
      <c r="E239" s="183"/>
      <c r="F239" s="183"/>
      <c r="G239" s="183"/>
      <c r="H239" s="183"/>
      <c r="I239" s="183"/>
      <c r="J239" s="183"/>
      <c r="K239" s="183" t="s">
        <v>657</v>
      </c>
      <c r="L239" s="183"/>
      <c r="M239" s="185"/>
    </row>
    <row r="240" spans="1:13" s="508" customFormat="1" ht="12.5">
      <c r="A240" s="726"/>
      <c r="B240" s="443" t="s">
        <v>796</v>
      </c>
      <c r="C240" s="183"/>
      <c r="D240" s="183"/>
      <c r="E240" s="183"/>
      <c r="F240" s="183"/>
      <c r="G240" s="183"/>
      <c r="H240" s="183"/>
      <c r="I240" s="183"/>
      <c r="J240" s="183"/>
      <c r="K240" s="183" t="s">
        <v>657</v>
      </c>
      <c r="L240" s="183"/>
      <c r="M240" s="185"/>
    </row>
    <row r="241" spans="1:14" s="508" customFormat="1" ht="25">
      <c r="A241" s="726"/>
      <c r="B241" s="443" t="s">
        <v>797</v>
      </c>
      <c r="C241" s="183"/>
      <c r="D241" s="516"/>
      <c r="E241" s="516"/>
      <c r="F241" s="516"/>
      <c r="G241" s="516"/>
      <c r="H241" s="516"/>
      <c r="I241" s="516"/>
      <c r="J241" s="516"/>
      <c r="K241" s="516" t="s">
        <v>657</v>
      </c>
      <c r="L241" s="516"/>
      <c r="M241" s="183"/>
      <c r="N241" s="513"/>
    </row>
    <row r="242" spans="1:14" s="508" customFormat="1" ht="12.5">
      <c r="A242" s="517"/>
      <c r="B242" s="518"/>
      <c r="D242" s="519"/>
      <c r="E242" s="519"/>
      <c r="F242" s="519"/>
      <c r="G242" s="519"/>
      <c r="H242" s="519"/>
      <c r="I242" s="519"/>
      <c r="J242" s="519"/>
      <c r="K242" s="519"/>
      <c r="L242" s="519"/>
      <c r="M242" s="519"/>
      <c r="N242" s="522"/>
    </row>
    <row r="243" spans="1:14" s="113" customFormat="1" ht="12.5">
      <c r="B243" s="501"/>
    </row>
  </sheetData>
  <sheetProtection algorithmName="SHA-512" hashValue="GLpfxGhoUfVzqPLUv7xryUC4Nrh4cxcYOFZxJoziv20k1n+nS/1tn2lbwiGI/9KrGjYkZfHvYzWhAV77ad+SLw==" saltValue="AsMeztROYIkYVIKo/tNiFg==" spinCount="100000" sheet="1" objects="1" scenarios="1"/>
  <mergeCells count="63">
    <mergeCell ref="A65:K65"/>
    <mergeCell ref="A92:F92"/>
    <mergeCell ref="A61:K61"/>
    <mergeCell ref="A62:K62"/>
    <mergeCell ref="A63:K63"/>
    <mergeCell ref="A64:K64"/>
    <mergeCell ref="A67:I67"/>
    <mergeCell ref="A68:I68"/>
    <mergeCell ref="A71:I71"/>
    <mergeCell ref="A82:B82"/>
    <mergeCell ref="A83:B83"/>
    <mergeCell ref="A81:B81"/>
    <mergeCell ref="A75:B75"/>
    <mergeCell ref="A76:B76"/>
    <mergeCell ref="A77:B77"/>
    <mergeCell ref="A78:B78"/>
    <mergeCell ref="A100:F100"/>
    <mergeCell ref="A101:F101"/>
    <mergeCell ref="A102:F102"/>
    <mergeCell ref="A99:F99"/>
    <mergeCell ref="A80:B80"/>
    <mergeCell ref="A86:F86"/>
    <mergeCell ref="A87:B87"/>
    <mergeCell ref="A88:F88"/>
    <mergeCell ref="A90:B90"/>
    <mergeCell ref="A91:B91"/>
    <mergeCell ref="A11:K11"/>
    <mergeCell ref="A57:K57"/>
    <mergeCell ref="A58:K58"/>
    <mergeCell ref="A59:K59"/>
    <mergeCell ref="A60:K60"/>
    <mergeCell ref="A153:A164"/>
    <mergeCell ref="A165:A241"/>
    <mergeCell ref="B13:K33"/>
    <mergeCell ref="C106:M106"/>
    <mergeCell ref="B106:B107"/>
    <mergeCell ref="A106:A107"/>
    <mergeCell ref="A70:B70"/>
    <mergeCell ref="A120:A126"/>
    <mergeCell ref="A131:A137"/>
    <mergeCell ref="A139:A140"/>
    <mergeCell ref="A141:A142"/>
    <mergeCell ref="A143:A146"/>
    <mergeCell ref="A147:A152"/>
    <mergeCell ref="A108:A109"/>
    <mergeCell ref="A110:A111"/>
    <mergeCell ref="A35:K35"/>
    <mergeCell ref="A112:A113"/>
    <mergeCell ref="A115:A116"/>
    <mergeCell ref="A117:A119"/>
    <mergeCell ref="A69:B69"/>
    <mergeCell ref="A72:B72"/>
    <mergeCell ref="A73:B73"/>
    <mergeCell ref="A74:B74"/>
    <mergeCell ref="A79:B79"/>
    <mergeCell ref="A98:B98"/>
    <mergeCell ref="A93:B93"/>
    <mergeCell ref="A94:B94"/>
    <mergeCell ref="A95:B95"/>
    <mergeCell ref="A96:B96"/>
    <mergeCell ref="A97:B97"/>
    <mergeCell ref="A89:B89"/>
    <mergeCell ref="A103:F10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BEA9-62BE-4088-8717-64C08069D5AE}">
  <dimension ref="A6:B51"/>
  <sheetViews>
    <sheetView showGridLines="0" workbookViewId="0">
      <selection activeCell="H11" sqref="H11"/>
    </sheetView>
  </sheetViews>
  <sheetFormatPr defaultColWidth="8.6328125" defaultRowHeight="14"/>
  <cols>
    <col min="1" max="1" width="65.453125" style="8" customWidth="1"/>
    <col min="2" max="2" width="16.453125" style="420" customWidth="1"/>
    <col min="3" max="16384" width="8.6328125" style="8"/>
  </cols>
  <sheetData>
    <row r="6" spans="1:2" ht="18">
      <c r="A6" s="566" t="s">
        <v>509</v>
      </c>
      <c r="B6" s="566"/>
    </row>
    <row r="8" spans="1:2" ht="15.5">
      <c r="A8" s="418" t="s">
        <v>521</v>
      </c>
      <c r="B8" s="419" t="s">
        <v>511</v>
      </c>
    </row>
    <row r="9" spans="1:2">
      <c r="A9" s="113" t="s">
        <v>549</v>
      </c>
      <c r="B9" s="421" t="s">
        <v>514</v>
      </c>
    </row>
    <row r="10" spans="1:2">
      <c r="A10" s="113" t="s">
        <v>519</v>
      </c>
      <c r="B10" s="421" t="s">
        <v>514</v>
      </c>
    </row>
    <row r="11" spans="1:2">
      <c r="A11" s="113" t="s">
        <v>520</v>
      </c>
      <c r="B11" s="421" t="s">
        <v>512</v>
      </c>
    </row>
    <row r="12" spans="1:2">
      <c r="A12" s="113" t="s">
        <v>981</v>
      </c>
      <c r="B12" s="421" t="s">
        <v>514</v>
      </c>
    </row>
    <row r="13" spans="1:2">
      <c r="A13" s="113" t="s">
        <v>522</v>
      </c>
      <c r="B13" s="421" t="s">
        <v>514</v>
      </c>
    </row>
    <row r="14" spans="1:2">
      <c r="A14" s="113" t="s">
        <v>535</v>
      </c>
      <c r="B14" s="421" t="s">
        <v>514</v>
      </c>
    </row>
    <row r="17" spans="1:2" ht="15.5">
      <c r="A17" s="418" t="s">
        <v>3</v>
      </c>
      <c r="B17" s="419" t="s">
        <v>511</v>
      </c>
    </row>
    <row r="18" spans="1:2">
      <c r="A18" s="113" t="s">
        <v>510</v>
      </c>
      <c r="B18" s="421" t="s">
        <v>512</v>
      </c>
    </row>
    <row r="19" spans="1:2">
      <c r="A19" s="113" t="s">
        <v>933</v>
      </c>
      <c r="B19" s="421" t="s">
        <v>514</v>
      </c>
    </row>
    <row r="20" spans="1:2">
      <c r="A20" s="113" t="s">
        <v>550</v>
      </c>
      <c r="B20" s="421" t="s">
        <v>514</v>
      </c>
    </row>
    <row r="21" spans="1:2">
      <c r="A21" s="113" t="s">
        <v>513</v>
      </c>
      <c r="B21" s="421" t="s">
        <v>512</v>
      </c>
    </row>
    <row r="22" spans="1:2">
      <c r="A22" s="113" t="s">
        <v>934</v>
      </c>
      <c r="B22" s="421" t="s">
        <v>514</v>
      </c>
    </row>
    <row r="23" spans="1:2">
      <c r="A23" s="113" t="s">
        <v>524</v>
      </c>
      <c r="B23" s="422" t="s">
        <v>512</v>
      </c>
    </row>
    <row r="24" spans="1:2">
      <c r="A24" s="113" t="s">
        <v>515</v>
      </c>
      <c r="B24" s="421" t="s">
        <v>512</v>
      </c>
    </row>
    <row r="25" spans="1:2" ht="15" customHeight="1">
      <c r="A25" s="113" t="s">
        <v>516</v>
      </c>
      <c r="B25" s="421" t="s">
        <v>514</v>
      </c>
    </row>
    <row r="26" spans="1:2">
      <c r="A26" s="113" t="s">
        <v>517</v>
      </c>
      <c r="B26" s="421" t="s">
        <v>514</v>
      </c>
    </row>
    <row r="27" spans="1:2">
      <c r="A27" s="113" t="s">
        <v>518</v>
      </c>
      <c r="B27" s="421" t="s">
        <v>512</v>
      </c>
    </row>
    <row r="28" spans="1:2" s="113" customFormat="1" ht="12.5">
      <c r="A28" s="113" t="s">
        <v>935</v>
      </c>
      <c r="B28" s="421" t="s">
        <v>514</v>
      </c>
    </row>
    <row r="29" spans="1:2">
      <c r="A29" s="113" t="s">
        <v>525</v>
      </c>
      <c r="B29" s="421" t="s">
        <v>512</v>
      </c>
    </row>
    <row r="32" spans="1:2" ht="15.5">
      <c r="A32" s="418" t="s">
        <v>523</v>
      </c>
      <c r="B32" s="419" t="s">
        <v>511</v>
      </c>
    </row>
    <row r="33" spans="1:2">
      <c r="A33" s="113" t="s">
        <v>534</v>
      </c>
      <c r="B33" s="421" t="s">
        <v>512</v>
      </c>
    </row>
    <row r="34" spans="1:2">
      <c r="A34" s="113" t="s">
        <v>536</v>
      </c>
      <c r="B34" s="421" t="s">
        <v>514</v>
      </c>
    </row>
    <row r="35" spans="1:2">
      <c r="A35" s="113" t="s">
        <v>537</v>
      </c>
      <c r="B35" s="421" t="s">
        <v>512</v>
      </c>
    </row>
    <row r="36" spans="1:2">
      <c r="A36" s="113" t="s">
        <v>538</v>
      </c>
      <c r="B36" s="421" t="s">
        <v>514</v>
      </c>
    </row>
    <row r="37" spans="1:2">
      <c r="A37" s="113" t="s">
        <v>539</v>
      </c>
      <c r="B37" s="421" t="s">
        <v>512</v>
      </c>
    </row>
    <row r="38" spans="1:2">
      <c r="A38" s="113" t="s">
        <v>541</v>
      </c>
      <c r="B38" s="421" t="s">
        <v>514</v>
      </c>
    </row>
    <row r="39" spans="1:2">
      <c r="A39" s="113" t="s">
        <v>542</v>
      </c>
      <c r="B39" s="421" t="s">
        <v>514</v>
      </c>
    </row>
    <row r="40" spans="1:2">
      <c r="A40" s="113" t="s">
        <v>540</v>
      </c>
      <c r="B40" s="421" t="s">
        <v>512</v>
      </c>
    </row>
    <row r="43" spans="1:2" ht="15.5">
      <c r="A43" s="418" t="s">
        <v>526</v>
      </c>
      <c r="B43" s="419" t="s">
        <v>511</v>
      </c>
    </row>
    <row r="44" spans="1:2">
      <c r="A44" s="113" t="s">
        <v>543</v>
      </c>
      <c r="B44" s="422" t="s">
        <v>514</v>
      </c>
    </row>
    <row r="45" spans="1:2">
      <c r="A45" s="113" t="s">
        <v>527</v>
      </c>
      <c r="B45" s="421" t="s">
        <v>512</v>
      </c>
    </row>
    <row r="46" spans="1:2">
      <c r="A46" s="113" t="s">
        <v>528</v>
      </c>
      <c r="B46" s="421" t="s">
        <v>512</v>
      </c>
    </row>
    <row r="47" spans="1:2">
      <c r="A47" s="113" t="s">
        <v>529</v>
      </c>
      <c r="B47" s="421" t="s">
        <v>514</v>
      </c>
    </row>
    <row r="48" spans="1:2">
      <c r="A48" s="113" t="s">
        <v>530</v>
      </c>
      <c r="B48" s="421" t="s">
        <v>514</v>
      </c>
    </row>
    <row r="49" spans="1:2">
      <c r="A49" s="113" t="s">
        <v>531</v>
      </c>
      <c r="B49" s="421" t="s">
        <v>514</v>
      </c>
    </row>
    <row r="50" spans="1:2">
      <c r="A50" s="113" t="s">
        <v>532</v>
      </c>
      <c r="B50" s="421" t="s">
        <v>514</v>
      </c>
    </row>
    <row r="51" spans="1:2">
      <c r="A51" s="113" t="s">
        <v>533</v>
      </c>
      <c r="B51" s="421" t="s">
        <v>514</v>
      </c>
    </row>
  </sheetData>
  <sheetProtection algorithmName="SHA-512" hashValue="+StM3np29RseyApm6r51VTuZJF26wqkUywYGJK8KkbpgHucqF+MHUJY1NItbNqdF2rKj/HN6m8Ms180kzsnvOg==" saltValue="kgyY2r/IJn/aHxT+zHRwXQ==" spinCount="100000" sheet="1" objects="1" scenarios="1"/>
  <mergeCells count="1">
    <mergeCell ref="A6:B6"/>
  </mergeCells>
  <hyperlinks>
    <hyperlink ref="B18" r:id="rId1" xr:uid="{23981346-5E69-4BC1-9DF4-F5ADC073D5B1}"/>
    <hyperlink ref="B21" r:id="rId2" xr:uid="{AF8F375A-F6E4-44ED-8976-0402473B1AC6}"/>
    <hyperlink ref="B22" r:id="rId3" xr:uid="{B421DC30-1800-4EA3-95C7-321458287A5C}"/>
    <hyperlink ref="B20" r:id="rId4" xr:uid="{186279A7-C069-4F3A-A261-20DB08066E0F}"/>
    <hyperlink ref="B24" r:id="rId5" xr:uid="{43551B2A-FE00-46E9-B9E8-11A58D765F96}"/>
    <hyperlink ref="B25" r:id="rId6" xr:uid="{5AF465FE-CEA5-4A96-B28A-EDDB22EB87F3}"/>
    <hyperlink ref="B26" r:id="rId7" xr:uid="{65EE39D2-DD68-4D42-93FC-3BF542C3516E}"/>
    <hyperlink ref="B9" r:id="rId8" xr:uid="{BE5EB35E-485B-41FF-8A3E-2EBCB48DF7B6}"/>
    <hyperlink ref="B10" r:id="rId9" xr:uid="{F952B983-51B6-4504-A9D2-C043C338DBF9}"/>
    <hyperlink ref="B27" r:id="rId10" xr:uid="{72A6F2DC-A5C6-40A2-929D-6450FB773807}"/>
    <hyperlink ref="B13" r:id="rId11" xr:uid="{60048C8A-9F2A-47EE-B987-C099864A0380}"/>
    <hyperlink ref="B23" r:id="rId12" xr:uid="{3BF3EC6E-9640-4137-B586-AC3807EEDFE6}"/>
    <hyperlink ref="B29" r:id="rId13" xr:uid="{7613B3C9-E2F4-49AB-AC76-DDDCF66E56CD}"/>
    <hyperlink ref="B45" r:id="rId14" xr:uid="{DFE83DE0-A59F-4D6B-A12E-839411E79206}"/>
    <hyperlink ref="B46" r:id="rId15" xr:uid="{FD9896EE-C6F5-4E7F-AFCD-919A2BAC6107}"/>
    <hyperlink ref="B47" r:id="rId16" xr:uid="{91197D6B-468C-4FF5-8B16-155E49B28665}"/>
    <hyperlink ref="B48" r:id="rId17" xr:uid="{BE08854C-138D-4A29-9695-DD84D111C198}"/>
    <hyperlink ref="B49" r:id="rId18" xr:uid="{CFCBA678-C6B7-4CE2-B410-D6AE090A176E}"/>
    <hyperlink ref="B50" r:id="rId19" xr:uid="{7C6B77B5-2200-44AA-AA92-6E1428F7BC60}"/>
    <hyperlink ref="B51" r:id="rId20" xr:uid="{DB244078-E763-4C75-B197-A7BFA3C06E21}"/>
    <hyperlink ref="B33" r:id="rId21" xr:uid="{A3E50174-CB71-4E21-AC26-85A4B35E58CB}"/>
    <hyperlink ref="B14" r:id="rId22" xr:uid="{4532E6A9-3BBF-484B-BBC4-BF7C3CA142F1}"/>
    <hyperlink ref="B34" r:id="rId23" xr:uid="{BF33F736-339B-4F5B-9558-8276084DAFD6}"/>
    <hyperlink ref="B35" r:id="rId24" xr:uid="{7DAEFC76-6A56-4098-9283-CD84B86FB093}"/>
    <hyperlink ref="B36" r:id="rId25" xr:uid="{522CA306-3617-45D0-9951-A6D268A21BB8}"/>
    <hyperlink ref="B37" r:id="rId26" xr:uid="{4B438BA8-C156-4D94-A1C5-84F565AFC546}"/>
    <hyperlink ref="B40" r:id="rId27" xr:uid="{A1C21B85-769A-43DA-8216-8A599D5C0FAC}"/>
    <hyperlink ref="B38" r:id="rId28" xr:uid="{9E9B1300-E792-4A66-B057-8F2A54E0561F}"/>
    <hyperlink ref="B39" r:id="rId29" xr:uid="{B4E5C2E6-41EC-425C-91F9-6A46DD3254D1}"/>
    <hyperlink ref="B44" r:id="rId30" xr:uid="{DB193F31-B575-4C6C-8A02-171B675584B9}"/>
    <hyperlink ref="B19" r:id="rId31" xr:uid="{598666EE-743E-46FB-AE55-4A149B167A99}"/>
    <hyperlink ref="B28" r:id="rId32" xr:uid="{1CB73F09-2498-42FA-97AD-89EF5ADD2708}"/>
    <hyperlink ref="B11" r:id="rId33" xr:uid="{F68DECEF-BEF4-4F19-B37B-761C7115F15F}"/>
    <hyperlink ref="B12" r:id="rId34" xr:uid="{7FAB1BF4-78AB-4F99-A308-7F65F9DCD392}"/>
  </hyperlinks>
  <pageMargins left="0.7" right="0.7" top="0.75" bottom="0.75" header="0.3" footer="0.3"/>
  <pageSetup orientation="portrait" r:id="rId35"/>
  <drawing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7:J130"/>
  <sheetViews>
    <sheetView showGridLines="0" zoomScaleNormal="100" workbookViewId="0">
      <selection activeCell="E27" sqref="E27"/>
    </sheetView>
  </sheetViews>
  <sheetFormatPr defaultColWidth="8.81640625" defaultRowHeight="14.5"/>
  <cols>
    <col min="1" max="1" width="36.453125" style="442" customWidth="1"/>
    <col min="2" max="7" width="15.54296875" style="442" customWidth="1"/>
    <col min="8" max="8" width="11.54296875" style="442" bestFit="1" customWidth="1"/>
    <col min="9" max="9" width="14" style="442" customWidth="1"/>
    <col min="10" max="16384" width="8.81640625" style="442"/>
  </cols>
  <sheetData>
    <row r="7" spans="1:7" ht="20">
      <c r="A7" s="186" t="s">
        <v>403</v>
      </c>
      <c r="B7" s="186"/>
    </row>
    <row r="8" spans="1:7" ht="15" thickBot="1"/>
    <row r="9" spans="1:7" ht="19" thickTop="1" thickBot="1">
      <c r="A9" s="382" t="s">
        <v>607</v>
      </c>
      <c r="B9" s="382"/>
      <c r="C9" s="381"/>
      <c r="D9" s="381"/>
      <c r="E9" s="381"/>
      <c r="F9" s="381"/>
      <c r="G9" s="381"/>
    </row>
    <row r="10" spans="1:7" ht="18.5" thickTop="1">
      <c r="A10" s="187"/>
      <c r="B10" s="187"/>
      <c r="C10" s="188"/>
      <c r="D10" s="188"/>
      <c r="E10" s="188"/>
      <c r="F10" s="188"/>
      <c r="G10" s="188"/>
    </row>
    <row r="11" spans="1:7">
      <c r="A11" s="1" t="s">
        <v>260</v>
      </c>
      <c r="B11" s="1"/>
    </row>
    <row r="12" spans="1:7">
      <c r="A12" s="301" t="s">
        <v>470</v>
      </c>
      <c r="B12" s="302">
        <v>2020</v>
      </c>
      <c r="C12" s="302">
        <v>2019</v>
      </c>
      <c r="D12" s="98">
        <v>2018</v>
      </c>
      <c r="E12" s="59">
        <v>2017</v>
      </c>
      <c r="F12" s="59">
        <v>2016</v>
      </c>
      <c r="G12" s="59">
        <v>2015</v>
      </c>
    </row>
    <row r="13" spans="1:7">
      <c r="A13" s="493" t="s">
        <v>28</v>
      </c>
      <c r="B13" s="163">
        <v>14904</v>
      </c>
      <c r="C13" s="163">
        <v>17296</v>
      </c>
      <c r="D13" s="163">
        <v>17572</v>
      </c>
      <c r="E13" s="166">
        <v>16287</v>
      </c>
      <c r="F13" s="163">
        <v>15141</v>
      </c>
      <c r="G13" s="163">
        <v>15861</v>
      </c>
    </row>
    <row r="14" spans="1:7" ht="15.5">
      <c r="A14" s="493" t="s">
        <v>29</v>
      </c>
      <c r="B14" s="163">
        <v>283</v>
      </c>
      <c r="C14" s="523" t="s">
        <v>899</v>
      </c>
      <c r="D14" s="162">
        <v>304</v>
      </c>
      <c r="E14" s="167">
        <v>275</v>
      </c>
      <c r="F14" s="162">
        <v>264</v>
      </c>
      <c r="G14" s="162">
        <v>266</v>
      </c>
    </row>
    <row r="15" spans="1:7">
      <c r="A15" s="493" t="s">
        <v>30</v>
      </c>
      <c r="B15" s="163">
        <v>2820</v>
      </c>
      <c r="C15" s="163">
        <v>2972</v>
      </c>
      <c r="D15" s="163">
        <v>2435</v>
      </c>
      <c r="E15" s="166">
        <v>3720</v>
      </c>
      <c r="F15" s="163">
        <v>3420</v>
      </c>
      <c r="G15" s="163">
        <v>3123</v>
      </c>
    </row>
    <row r="16" spans="1:7" ht="15.5">
      <c r="A16" s="493" t="s">
        <v>31</v>
      </c>
      <c r="B16" s="163">
        <v>7475</v>
      </c>
      <c r="C16" s="523" t="s">
        <v>900</v>
      </c>
      <c r="D16" s="163">
        <v>7922</v>
      </c>
      <c r="E16" s="163">
        <v>7851</v>
      </c>
      <c r="F16" s="163">
        <v>7744</v>
      </c>
      <c r="G16" s="163">
        <v>7206</v>
      </c>
    </row>
    <row r="17" spans="1:7" ht="15" customHeight="1">
      <c r="A17" s="270" t="s">
        <v>35</v>
      </c>
      <c r="B17" s="163">
        <v>422</v>
      </c>
      <c r="C17" s="163">
        <v>405</v>
      </c>
      <c r="D17" s="162">
        <v>361</v>
      </c>
      <c r="E17" s="167">
        <v>424</v>
      </c>
      <c r="F17" s="162">
        <v>455</v>
      </c>
      <c r="G17" s="162">
        <v>635</v>
      </c>
    </row>
    <row r="18" spans="1:7">
      <c r="A18" s="493" t="s">
        <v>10</v>
      </c>
      <c r="B18" s="163">
        <v>757</v>
      </c>
      <c r="C18" s="163">
        <v>747</v>
      </c>
      <c r="D18" s="162">
        <v>749</v>
      </c>
      <c r="E18" s="167">
        <v>869</v>
      </c>
      <c r="F18" s="162">
        <v>862</v>
      </c>
      <c r="G18" s="163">
        <v>1606</v>
      </c>
    </row>
    <row r="19" spans="1:7">
      <c r="A19" s="493" t="s">
        <v>33</v>
      </c>
      <c r="B19" s="163">
        <v>14106</v>
      </c>
      <c r="C19" s="163">
        <v>13958</v>
      </c>
      <c r="D19" s="163">
        <v>14523</v>
      </c>
      <c r="E19" s="166">
        <v>14473</v>
      </c>
      <c r="F19" s="163">
        <v>14651</v>
      </c>
      <c r="G19" s="163">
        <v>14463</v>
      </c>
    </row>
    <row r="20" spans="1:7" ht="15.5">
      <c r="A20" s="108" t="s">
        <v>9</v>
      </c>
      <c r="B20" s="271">
        <v>40766</v>
      </c>
      <c r="C20" s="535" t="s">
        <v>901</v>
      </c>
      <c r="D20" s="165">
        <v>43866</v>
      </c>
      <c r="E20" s="168">
        <v>43899</v>
      </c>
      <c r="F20" s="165">
        <v>42538</v>
      </c>
      <c r="G20" s="165">
        <v>43159</v>
      </c>
    </row>
    <row r="21" spans="1:7">
      <c r="A21" s="494" t="s">
        <v>466</v>
      </c>
      <c r="B21" s="494"/>
    </row>
    <row r="22" spans="1:7">
      <c r="A22" s="494" t="s">
        <v>902</v>
      </c>
      <c r="B22" s="494"/>
    </row>
    <row r="23" spans="1:7">
      <c r="A23" s="494" t="s">
        <v>903</v>
      </c>
      <c r="B23" s="494"/>
    </row>
    <row r="24" spans="1:7">
      <c r="A24" s="272"/>
      <c r="B24" s="272"/>
      <c r="C24" s="273"/>
      <c r="D24" s="273"/>
      <c r="E24" s="273"/>
      <c r="F24" s="273"/>
    </row>
    <row r="25" spans="1:7" ht="15">
      <c r="A25" s="274" t="s">
        <v>122</v>
      </c>
      <c r="B25" s="274"/>
      <c r="C25" s="275"/>
      <c r="D25" s="275"/>
      <c r="E25" s="275"/>
      <c r="F25" s="275"/>
    </row>
    <row r="26" spans="1:7">
      <c r="A26" s="276"/>
      <c r="B26" s="285">
        <v>2020</v>
      </c>
      <c r="C26" s="285">
        <v>2019</v>
      </c>
      <c r="D26" s="285">
        <v>2018</v>
      </c>
      <c r="E26" s="285">
        <v>2017</v>
      </c>
      <c r="F26" s="285">
        <v>2016</v>
      </c>
      <c r="G26" s="67">
        <v>2015</v>
      </c>
    </row>
    <row r="27" spans="1:7" ht="25">
      <c r="A27" s="443" t="s">
        <v>125</v>
      </c>
      <c r="B27" s="111">
        <v>2757</v>
      </c>
      <c r="C27" s="278">
        <v>2469</v>
      </c>
      <c r="D27" s="254">
        <v>2220</v>
      </c>
      <c r="E27" s="254">
        <v>2132</v>
      </c>
      <c r="F27" s="279">
        <v>1550</v>
      </c>
      <c r="G27" s="279">
        <v>1200</v>
      </c>
    </row>
    <row r="28" spans="1:7" ht="14.9" customHeight="1">
      <c r="A28" s="567" t="s">
        <v>301</v>
      </c>
      <c r="B28" s="567"/>
      <c r="C28" s="567"/>
      <c r="D28" s="567"/>
      <c r="E28" s="567"/>
      <c r="F28" s="567"/>
      <c r="G28" s="567"/>
    </row>
    <row r="29" spans="1:7">
      <c r="A29" s="272"/>
      <c r="B29" s="272"/>
      <c r="C29" s="273"/>
      <c r="D29" s="273"/>
      <c r="E29" s="273"/>
      <c r="F29" s="273"/>
    </row>
    <row r="30" spans="1:7" ht="15.5">
      <c r="A30" s="6" t="s">
        <v>904</v>
      </c>
      <c r="B30" s="6"/>
      <c r="C30" s="6"/>
      <c r="D30" s="6"/>
      <c r="E30" s="6"/>
      <c r="F30" s="6"/>
    </row>
    <row r="31" spans="1:7" ht="15">
      <c r="A31" s="133" t="s">
        <v>471</v>
      </c>
      <c r="B31" s="118">
        <v>2020</v>
      </c>
      <c r="C31" s="118">
        <v>2019</v>
      </c>
      <c r="D31" s="110">
        <v>2018</v>
      </c>
      <c r="E31" s="110">
        <v>2017</v>
      </c>
      <c r="F31" s="118">
        <v>2016</v>
      </c>
      <c r="G31" s="118">
        <v>2015</v>
      </c>
    </row>
    <row r="32" spans="1:7">
      <c r="A32" s="493" t="s">
        <v>28</v>
      </c>
      <c r="B32" s="280">
        <v>1081</v>
      </c>
      <c r="C32" s="280">
        <v>1253</v>
      </c>
      <c r="D32" s="280">
        <v>1272</v>
      </c>
      <c r="E32" s="280">
        <v>1179</v>
      </c>
      <c r="F32" s="280">
        <v>1095</v>
      </c>
      <c r="G32" s="280">
        <v>1147</v>
      </c>
    </row>
    <row r="33" spans="1:9">
      <c r="A33" s="493" t="s">
        <v>29</v>
      </c>
      <c r="B33" s="105">
        <v>19</v>
      </c>
      <c r="C33" s="105" t="s">
        <v>905</v>
      </c>
      <c r="D33" s="105">
        <v>21</v>
      </c>
      <c r="E33" s="105">
        <v>19</v>
      </c>
      <c r="F33" s="105">
        <v>18</v>
      </c>
      <c r="G33" s="105">
        <v>18</v>
      </c>
      <c r="I33" s="547"/>
    </row>
    <row r="34" spans="1:9">
      <c r="A34" s="493" t="s">
        <v>30</v>
      </c>
      <c r="B34" s="105">
        <v>274</v>
      </c>
      <c r="C34" s="105">
        <v>285</v>
      </c>
      <c r="D34" s="105">
        <v>233</v>
      </c>
      <c r="E34" s="105">
        <v>359</v>
      </c>
      <c r="F34" s="105">
        <v>324</v>
      </c>
      <c r="G34" s="105">
        <v>298</v>
      </c>
    </row>
    <row r="35" spans="1:9">
      <c r="A35" s="493" t="s">
        <v>31</v>
      </c>
      <c r="B35" s="105">
        <v>376</v>
      </c>
      <c r="C35" s="105" t="s">
        <v>906</v>
      </c>
      <c r="D35" s="105">
        <v>398</v>
      </c>
      <c r="E35" s="105">
        <v>395</v>
      </c>
      <c r="F35" s="105">
        <v>390</v>
      </c>
      <c r="G35" s="105">
        <v>363</v>
      </c>
    </row>
    <row r="36" spans="1:9">
      <c r="A36" s="493" t="s">
        <v>32</v>
      </c>
      <c r="B36" s="105">
        <v>48</v>
      </c>
      <c r="C36" s="105">
        <v>45</v>
      </c>
      <c r="D36" s="105">
        <v>40</v>
      </c>
      <c r="E36" s="105">
        <v>47</v>
      </c>
      <c r="F36" s="105">
        <v>51</v>
      </c>
      <c r="G36" s="105">
        <v>64</v>
      </c>
    </row>
    <row r="37" spans="1:9">
      <c r="A37" s="493" t="s">
        <v>10</v>
      </c>
      <c r="B37" s="105">
        <v>85</v>
      </c>
      <c r="C37" s="105">
        <v>84</v>
      </c>
      <c r="D37" s="105">
        <v>78</v>
      </c>
      <c r="E37" s="105">
        <v>97</v>
      </c>
      <c r="F37" s="105">
        <v>97</v>
      </c>
      <c r="G37" s="105">
        <v>147</v>
      </c>
    </row>
    <row r="38" spans="1:9">
      <c r="A38" s="493" t="s">
        <v>34</v>
      </c>
      <c r="B38" s="105">
        <v>701</v>
      </c>
      <c r="C38" s="105">
        <v>829</v>
      </c>
      <c r="D38" s="105">
        <v>827</v>
      </c>
      <c r="E38" s="105">
        <v>858</v>
      </c>
      <c r="F38" s="105">
        <v>842</v>
      </c>
      <c r="G38" s="105">
        <v>763</v>
      </c>
    </row>
    <row r="39" spans="1:9">
      <c r="A39" s="493" t="s">
        <v>33</v>
      </c>
      <c r="B39" s="105">
        <v>213</v>
      </c>
      <c r="C39" s="105" t="s">
        <v>907</v>
      </c>
      <c r="D39" s="548" t="s">
        <v>908</v>
      </c>
      <c r="E39" s="105">
        <v>284</v>
      </c>
      <c r="F39" s="105">
        <v>372</v>
      </c>
      <c r="G39" s="105" t="s">
        <v>909</v>
      </c>
    </row>
    <row r="40" spans="1:9" ht="15">
      <c r="A40" s="108" t="s">
        <v>9</v>
      </c>
      <c r="B40" s="112">
        <v>2795</v>
      </c>
      <c r="C40" s="112" t="s">
        <v>910</v>
      </c>
      <c r="D40" s="112" t="s">
        <v>911</v>
      </c>
      <c r="E40" s="112">
        <v>3238</v>
      </c>
      <c r="F40" s="112">
        <v>3189</v>
      </c>
      <c r="G40" s="112" t="s">
        <v>912</v>
      </c>
    </row>
    <row r="41" spans="1:9">
      <c r="A41" s="570" t="s">
        <v>264</v>
      </c>
      <c r="B41" s="570"/>
      <c r="C41" s="570"/>
      <c r="D41" s="570"/>
      <c r="E41" s="570"/>
      <c r="F41" s="570"/>
      <c r="G41" s="570"/>
    </row>
    <row r="42" spans="1:9" ht="23.5" customHeight="1">
      <c r="A42" s="571" t="s">
        <v>467</v>
      </c>
      <c r="B42" s="571"/>
      <c r="C42" s="571"/>
      <c r="D42" s="571"/>
      <c r="E42" s="571"/>
      <c r="F42" s="571"/>
      <c r="G42" s="571"/>
      <c r="H42" s="251"/>
      <c r="I42" s="251"/>
    </row>
    <row r="43" spans="1:9" ht="23" customHeight="1">
      <c r="A43" s="571" t="s">
        <v>468</v>
      </c>
      <c r="B43" s="571"/>
      <c r="C43" s="571"/>
      <c r="D43" s="571"/>
      <c r="E43" s="571"/>
      <c r="F43" s="571"/>
      <c r="G43" s="571"/>
      <c r="H43" s="251"/>
      <c r="I43" s="251"/>
    </row>
    <row r="44" spans="1:9">
      <c r="A44" s="569" t="s">
        <v>929</v>
      </c>
      <c r="B44" s="569"/>
      <c r="C44" s="569"/>
      <c r="D44" s="569"/>
      <c r="E44" s="569"/>
      <c r="F44" s="569"/>
      <c r="G44" s="569"/>
      <c r="H44" s="251"/>
      <c r="I44" s="251"/>
    </row>
    <row r="45" spans="1:9">
      <c r="A45" s="494" t="s">
        <v>913</v>
      </c>
      <c r="B45" s="487"/>
      <c r="C45" s="487"/>
      <c r="D45" s="487"/>
      <c r="E45" s="487"/>
      <c r="F45" s="487"/>
      <c r="G45" s="487"/>
      <c r="H45" s="251"/>
      <c r="I45" s="251"/>
    </row>
    <row r="46" spans="1:9">
      <c r="A46" s="494" t="s">
        <v>914</v>
      </c>
      <c r="B46" s="487"/>
      <c r="C46" s="487"/>
      <c r="D46" s="487"/>
      <c r="E46" s="487"/>
      <c r="F46" s="487"/>
      <c r="G46" s="487"/>
      <c r="H46" s="487"/>
      <c r="I46" s="487"/>
    </row>
    <row r="47" spans="1:9">
      <c r="C47" s="281"/>
      <c r="D47" s="282"/>
      <c r="E47" s="282"/>
      <c r="F47" s="282"/>
      <c r="G47" s="282"/>
    </row>
    <row r="48" spans="1:9" ht="16">
      <c r="A48" s="84" t="s">
        <v>928</v>
      </c>
      <c r="B48" s="84"/>
      <c r="C48" s="283"/>
      <c r="D48" s="283"/>
      <c r="E48" s="283"/>
      <c r="F48" s="283"/>
      <c r="G48" s="85"/>
    </row>
    <row r="49" spans="1:9">
      <c r="A49" s="276"/>
      <c r="B49" s="103">
        <v>2020</v>
      </c>
      <c r="C49" s="103">
        <v>2019</v>
      </c>
      <c r="D49" s="103">
        <v>2018</v>
      </c>
      <c r="E49" s="64">
        <v>2017</v>
      </c>
      <c r="F49" s="284">
        <v>2016</v>
      </c>
      <c r="G49" s="67">
        <v>2015</v>
      </c>
    </row>
    <row r="50" spans="1:9" ht="15" customHeight="1">
      <c r="A50" s="286" t="s">
        <v>153</v>
      </c>
      <c r="B50" s="169">
        <v>2582</v>
      </c>
      <c r="C50" s="549" t="s">
        <v>915</v>
      </c>
      <c r="D50" s="86">
        <v>2869</v>
      </c>
      <c r="E50" s="86">
        <v>2954</v>
      </c>
      <c r="F50" s="86">
        <v>2817</v>
      </c>
      <c r="G50" s="86">
        <v>2800</v>
      </c>
      <c r="H50" s="287"/>
    </row>
    <row r="51" spans="1:9">
      <c r="A51" s="286" t="s">
        <v>154</v>
      </c>
      <c r="B51" s="170">
        <v>213</v>
      </c>
      <c r="C51" s="550" t="s">
        <v>907</v>
      </c>
      <c r="D51" s="86" t="s">
        <v>916</v>
      </c>
      <c r="E51" s="86">
        <v>284</v>
      </c>
      <c r="F51" s="86">
        <v>372</v>
      </c>
      <c r="G51" s="86">
        <v>339</v>
      </c>
      <c r="H51" s="287"/>
    </row>
    <row r="52" spans="1:9">
      <c r="A52" s="286" t="s">
        <v>155</v>
      </c>
      <c r="B52" s="169">
        <v>2795</v>
      </c>
      <c r="C52" s="549" t="s">
        <v>917</v>
      </c>
      <c r="D52" s="86" t="s">
        <v>918</v>
      </c>
      <c r="E52" s="86">
        <v>3238</v>
      </c>
      <c r="F52" s="86">
        <v>3189</v>
      </c>
      <c r="G52" s="86" t="s">
        <v>919</v>
      </c>
      <c r="H52" s="288"/>
      <c r="I52" s="244"/>
    </row>
    <row r="53" spans="1:9" ht="29.25" customHeight="1">
      <c r="A53" s="286" t="s">
        <v>920</v>
      </c>
      <c r="B53" s="169">
        <v>64000</v>
      </c>
      <c r="C53" s="169">
        <v>73000</v>
      </c>
      <c r="D53" s="86">
        <v>76000</v>
      </c>
      <c r="E53" s="86">
        <v>78438</v>
      </c>
      <c r="F53" s="86">
        <v>79053</v>
      </c>
      <c r="G53" s="86">
        <v>76000</v>
      </c>
    </row>
    <row r="54" spans="1:9">
      <c r="A54" s="87" t="s">
        <v>120</v>
      </c>
      <c r="B54" s="87"/>
      <c r="C54" s="289"/>
      <c r="D54" s="290"/>
      <c r="E54" s="291"/>
      <c r="F54" s="291"/>
      <c r="G54" s="85"/>
    </row>
    <row r="55" spans="1:9" ht="22.75" customHeight="1">
      <c r="A55" s="572" t="s">
        <v>121</v>
      </c>
      <c r="B55" s="572"/>
      <c r="C55" s="572"/>
      <c r="D55" s="572"/>
      <c r="E55" s="572"/>
      <c r="F55" s="572"/>
      <c r="G55" s="572"/>
    </row>
    <row r="56" spans="1:9" ht="13.4" customHeight="1">
      <c r="A56" s="87" t="s">
        <v>123</v>
      </c>
      <c r="B56" s="87"/>
      <c r="C56" s="85"/>
      <c r="D56" s="85"/>
      <c r="E56" s="85"/>
      <c r="F56" s="85"/>
      <c r="G56" s="85"/>
    </row>
    <row r="57" spans="1:9">
      <c r="A57" s="116" t="s">
        <v>386</v>
      </c>
      <c r="B57" s="116"/>
      <c r="C57" s="115"/>
    </row>
    <row r="58" spans="1:9">
      <c r="A58" s="116" t="s">
        <v>932</v>
      </c>
      <c r="B58" s="116"/>
      <c r="C58" s="115"/>
    </row>
    <row r="59" spans="1:9">
      <c r="A59" s="116" t="s">
        <v>914</v>
      </c>
      <c r="B59" s="116"/>
      <c r="C59" s="115"/>
    </row>
    <row r="60" spans="1:9">
      <c r="A60" s="116"/>
      <c r="B60" s="116"/>
      <c r="C60" s="115"/>
    </row>
    <row r="61" spans="1:9">
      <c r="A61" s="17" t="s">
        <v>95</v>
      </c>
      <c r="B61" s="17"/>
      <c r="C61" s="292"/>
      <c r="D61" s="292"/>
      <c r="E61" s="292"/>
      <c r="F61" s="292"/>
    </row>
    <row r="62" spans="1:9">
      <c r="A62" s="293"/>
      <c r="B62" s="64">
        <v>2020</v>
      </c>
      <c r="C62" s="64">
        <v>2019</v>
      </c>
      <c r="D62" s="64">
        <v>2018</v>
      </c>
      <c r="E62" s="64">
        <v>2017</v>
      </c>
      <c r="F62" s="67">
        <v>2016</v>
      </c>
      <c r="G62" s="67">
        <v>2015</v>
      </c>
    </row>
    <row r="63" spans="1:9" ht="26">
      <c r="A63" s="277" t="s">
        <v>124</v>
      </c>
      <c r="B63" s="181">
        <v>414</v>
      </c>
      <c r="C63" s="181">
        <v>297</v>
      </c>
      <c r="D63" s="181">
        <v>289</v>
      </c>
      <c r="E63" s="181">
        <v>281</v>
      </c>
      <c r="F63" s="294">
        <v>217</v>
      </c>
      <c r="G63" s="294">
        <v>200</v>
      </c>
    </row>
    <row r="64" spans="1:9">
      <c r="C64" s="281"/>
      <c r="D64" s="282"/>
      <c r="E64" s="282"/>
      <c r="F64" s="282"/>
      <c r="G64" s="282"/>
    </row>
    <row r="65" spans="1:7">
      <c r="A65" s="1" t="s">
        <v>261</v>
      </c>
      <c r="B65" s="1"/>
    </row>
    <row r="66" spans="1:7" ht="15" customHeight="1">
      <c r="A66" s="82" t="s">
        <v>151</v>
      </c>
      <c r="B66" s="90">
        <v>2020</v>
      </c>
      <c r="C66" s="90">
        <v>2019</v>
      </c>
      <c r="D66" s="90">
        <v>2018</v>
      </c>
      <c r="E66" s="90">
        <v>2017</v>
      </c>
      <c r="F66" s="83">
        <v>2016</v>
      </c>
      <c r="G66" s="83">
        <v>2015</v>
      </c>
    </row>
    <row r="67" spans="1:7">
      <c r="A67" s="443" t="s">
        <v>921</v>
      </c>
      <c r="B67" s="167">
        <v>0.82</v>
      </c>
      <c r="C67" s="167">
        <v>0.8</v>
      </c>
      <c r="D67" s="167">
        <v>0.78</v>
      </c>
      <c r="E67" s="167">
        <v>0.73</v>
      </c>
      <c r="F67" s="167">
        <v>0.65</v>
      </c>
      <c r="G67" s="167">
        <v>0.69</v>
      </c>
    </row>
    <row r="68" spans="1:7" ht="27">
      <c r="A68" s="443" t="s">
        <v>922</v>
      </c>
      <c r="B68" s="167">
        <v>0.08</v>
      </c>
      <c r="C68" s="167">
        <v>0.08</v>
      </c>
      <c r="D68" s="167">
        <v>7.8E-2</v>
      </c>
      <c r="E68" s="167">
        <v>7.5999999999999998E-2</v>
      </c>
      <c r="F68" s="167">
        <v>6.9000000000000006E-2</v>
      </c>
      <c r="G68" s="167">
        <v>7.0999999999999994E-2</v>
      </c>
    </row>
    <row r="69" spans="1:7">
      <c r="A69" s="570" t="s">
        <v>931</v>
      </c>
      <c r="B69" s="570"/>
      <c r="C69" s="570"/>
      <c r="D69" s="570"/>
      <c r="E69" s="570"/>
      <c r="F69" s="570"/>
      <c r="G69" s="570"/>
    </row>
    <row r="70" spans="1:7">
      <c r="A70" s="295"/>
      <c r="B70" s="295"/>
      <c r="C70" s="296"/>
      <c r="D70" s="296"/>
      <c r="E70" s="296"/>
      <c r="F70" s="296"/>
    </row>
    <row r="71" spans="1:7">
      <c r="A71" s="1" t="s">
        <v>263</v>
      </c>
      <c r="B71" s="1"/>
    </row>
    <row r="72" spans="1:7">
      <c r="A72" s="82" t="s">
        <v>151</v>
      </c>
      <c r="B72" s="110">
        <v>2020</v>
      </c>
      <c r="C72" s="110">
        <v>2019</v>
      </c>
      <c r="D72" s="110">
        <v>2018</v>
      </c>
      <c r="E72" s="110">
        <v>2017</v>
      </c>
      <c r="F72" s="118">
        <v>2016</v>
      </c>
      <c r="G72" s="118">
        <v>2015</v>
      </c>
    </row>
    <row r="73" spans="1:7">
      <c r="A73" s="270" t="s">
        <v>923</v>
      </c>
      <c r="B73" s="105">
        <v>48.44</v>
      </c>
      <c r="C73" s="105">
        <v>47</v>
      </c>
      <c r="D73" s="105">
        <v>50.67</v>
      </c>
      <c r="E73" s="105">
        <v>50.46</v>
      </c>
      <c r="F73" s="105">
        <v>43.72</v>
      </c>
      <c r="G73" s="105">
        <v>41.2</v>
      </c>
    </row>
    <row r="74" spans="1:7" ht="27">
      <c r="A74" s="270" t="s">
        <v>922</v>
      </c>
      <c r="B74" s="105">
        <v>2.2400000000000002</v>
      </c>
      <c r="C74" s="105">
        <v>2.58</v>
      </c>
      <c r="D74" s="105">
        <v>2.95</v>
      </c>
      <c r="E74" s="105">
        <v>2.71</v>
      </c>
      <c r="F74" s="105">
        <v>2.66</v>
      </c>
      <c r="G74" s="105">
        <v>2.4500000000000002</v>
      </c>
    </row>
    <row r="75" spans="1:7">
      <c r="A75" s="570" t="s">
        <v>931</v>
      </c>
      <c r="B75" s="570"/>
      <c r="C75" s="570"/>
      <c r="D75" s="570"/>
      <c r="E75" s="570"/>
      <c r="F75" s="570"/>
      <c r="G75" s="570"/>
    </row>
    <row r="76" spans="1:7">
      <c r="A76" s="297"/>
      <c r="B76" s="297"/>
      <c r="C76" s="298"/>
      <c r="D76" s="139"/>
      <c r="E76" s="139"/>
      <c r="F76" s="139"/>
    </row>
    <row r="77" spans="1:7">
      <c r="A77" s="1" t="s">
        <v>262</v>
      </c>
      <c r="B77" s="1"/>
    </row>
    <row r="78" spans="1:7">
      <c r="A78" s="82" t="s">
        <v>151</v>
      </c>
      <c r="B78" s="110">
        <v>2020</v>
      </c>
      <c r="C78" s="110">
        <v>2019</v>
      </c>
      <c r="D78" s="110">
        <v>2018</v>
      </c>
      <c r="E78" s="110">
        <v>2017</v>
      </c>
      <c r="F78" s="118">
        <v>2016</v>
      </c>
      <c r="G78" s="118">
        <v>2015</v>
      </c>
    </row>
    <row r="79" spans="1:7">
      <c r="A79" s="100" t="s">
        <v>924</v>
      </c>
      <c r="B79" s="444">
        <v>13.97</v>
      </c>
      <c r="C79" s="444">
        <v>13.25</v>
      </c>
      <c r="D79" s="444">
        <v>11.97</v>
      </c>
      <c r="E79" s="58">
        <v>12.81</v>
      </c>
      <c r="F79" s="58">
        <v>12.05</v>
      </c>
      <c r="G79" s="58">
        <v>12.52</v>
      </c>
    </row>
    <row r="80" spans="1:7" ht="27">
      <c r="A80" s="100" t="s">
        <v>925</v>
      </c>
      <c r="B80" s="444">
        <v>0.62</v>
      </c>
      <c r="C80" s="444">
        <v>0.6</v>
      </c>
      <c r="D80" s="444">
        <v>0.48</v>
      </c>
      <c r="E80" s="58">
        <v>0.56000000000000005</v>
      </c>
      <c r="F80" s="58">
        <v>0.53</v>
      </c>
      <c r="G80" s="58">
        <v>0.55000000000000004</v>
      </c>
    </row>
    <row r="81" spans="1:7">
      <c r="A81" s="570" t="s">
        <v>931</v>
      </c>
      <c r="B81" s="570"/>
      <c r="C81" s="570"/>
      <c r="D81" s="570"/>
      <c r="E81" s="570"/>
      <c r="F81" s="570"/>
      <c r="G81" s="570"/>
    </row>
    <row r="82" spans="1:7">
      <c r="A82" s="113"/>
      <c r="B82" s="113"/>
      <c r="C82" s="299"/>
      <c r="D82" s="299"/>
      <c r="E82" s="299"/>
      <c r="F82" s="299"/>
    </row>
    <row r="83" spans="1:7" ht="15.5">
      <c r="A83" s="6" t="s">
        <v>469</v>
      </c>
      <c r="B83" s="113"/>
      <c r="C83" s="299"/>
      <c r="D83" s="299"/>
      <c r="E83" s="299"/>
      <c r="F83" s="299"/>
    </row>
    <row r="84" spans="1:7">
      <c r="A84" s="180" t="s">
        <v>151</v>
      </c>
      <c r="B84" s="59">
        <v>2020</v>
      </c>
      <c r="C84" s="59">
        <v>2019</v>
      </c>
      <c r="D84" s="59">
        <v>2018</v>
      </c>
      <c r="E84" s="263">
        <v>2017</v>
      </c>
      <c r="F84" s="263">
        <v>2016</v>
      </c>
    </row>
    <row r="85" spans="1:7" ht="27">
      <c r="A85" s="443" t="s">
        <v>926</v>
      </c>
      <c r="B85" s="162">
        <v>2.6</v>
      </c>
      <c r="C85" s="444">
        <v>2.4</v>
      </c>
      <c r="D85" s="444">
        <v>2.4</v>
      </c>
      <c r="E85" s="105">
        <v>2.7</v>
      </c>
      <c r="F85" s="105">
        <v>2.9</v>
      </c>
    </row>
    <row r="86" spans="1:7" ht="25" customHeight="1">
      <c r="A86" s="567" t="s">
        <v>927</v>
      </c>
      <c r="B86" s="567"/>
      <c r="C86" s="567"/>
      <c r="D86" s="567"/>
      <c r="E86" s="567"/>
      <c r="F86" s="567"/>
    </row>
    <row r="87" spans="1:7">
      <c r="A87" s="568" t="s">
        <v>930</v>
      </c>
      <c r="B87" s="568"/>
      <c r="C87" s="568"/>
      <c r="D87" s="568"/>
      <c r="E87" s="568"/>
      <c r="F87" s="568"/>
      <c r="G87" s="568"/>
    </row>
    <row r="95" spans="1:7">
      <c r="A95" s="114"/>
      <c r="B95" s="114"/>
      <c r="C95" s="115"/>
    </row>
    <row r="96" spans="1:7">
      <c r="A96" s="114"/>
      <c r="B96" s="114"/>
      <c r="C96" s="115"/>
    </row>
    <row r="101" spans="1:6">
      <c r="A101" s="113"/>
      <c r="B101" s="113"/>
      <c r="C101" s="300"/>
      <c r="D101" s="300"/>
      <c r="E101" s="300"/>
      <c r="F101" s="300"/>
    </row>
    <row r="102" spans="1:6">
      <c r="A102" s="113"/>
      <c r="B102" s="113"/>
      <c r="C102" s="300"/>
      <c r="D102" s="300"/>
      <c r="E102" s="300"/>
      <c r="F102" s="300"/>
    </row>
    <row r="128" spans="1:10">
      <c r="A128" s="85"/>
      <c r="B128" s="85"/>
      <c r="C128" s="85"/>
      <c r="D128" s="85"/>
      <c r="E128" s="85"/>
      <c r="F128" s="85"/>
      <c r="G128" s="85"/>
      <c r="H128" s="85"/>
      <c r="I128" s="85"/>
      <c r="J128" s="85"/>
    </row>
    <row r="129" spans="1:10">
      <c r="A129" s="85"/>
      <c r="B129" s="85"/>
      <c r="C129" s="85"/>
      <c r="D129" s="85"/>
      <c r="E129" s="85"/>
      <c r="F129" s="85"/>
      <c r="G129" s="85"/>
      <c r="H129" s="85"/>
      <c r="I129" s="85"/>
      <c r="J129" s="85"/>
    </row>
    <row r="130" spans="1:10">
      <c r="A130" s="85"/>
      <c r="B130" s="85"/>
      <c r="C130" s="85"/>
      <c r="D130" s="85"/>
      <c r="E130" s="85"/>
      <c r="F130" s="85"/>
      <c r="G130" s="85"/>
      <c r="H130" s="85"/>
      <c r="I130" s="85"/>
      <c r="J130" s="85"/>
    </row>
  </sheetData>
  <sheetProtection algorithmName="SHA-512" hashValue="MNPT2oTEvuC0KqH6T+wsA8PTW1QuIF74VxW5yRkudaNiW24IKUShjQ/F6hIrahCkMd15F+mNqQ38JL2SIlPLcw==" saltValue="mBfBqx4eLPOb7mrzwx6qTw==" spinCount="100000" sheet="1" objects="1" scenarios="1"/>
  <mergeCells count="11">
    <mergeCell ref="A41:G41"/>
    <mergeCell ref="A28:G28"/>
    <mergeCell ref="A42:G42"/>
    <mergeCell ref="A43:G43"/>
    <mergeCell ref="A55:G55"/>
    <mergeCell ref="A86:F86"/>
    <mergeCell ref="A87:G87"/>
    <mergeCell ref="A44:G44"/>
    <mergeCell ref="A75:G75"/>
    <mergeCell ref="A81:G81"/>
    <mergeCell ref="A69:G6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8:N125"/>
  <sheetViews>
    <sheetView showGridLines="0" zoomScaleNormal="100" workbookViewId="0"/>
  </sheetViews>
  <sheetFormatPr defaultColWidth="8.81640625" defaultRowHeight="14.5"/>
  <cols>
    <col min="1" max="1" width="16.54296875" style="304" customWidth="1"/>
    <col min="2" max="12" width="15.54296875" style="304" customWidth="1"/>
    <col min="13" max="16384" width="8.81640625" style="304"/>
  </cols>
  <sheetData>
    <row r="8" spans="1:7" ht="20">
      <c r="A8" s="303" t="s">
        <v>403</v>
      </c>
      <c r="B8" s="303"/>
    </row>
    <row r="9" spans="1:7" ht="20.5" thickBot="1">
      <c r="A9" s="303"/>
      <c r="B9" s="303"/>
    </row>
    <row r="10" spans="1:7" ht="19" thickTop="1" thickBot="1">
      <c r="A10" s="382" t="s">
        <v>113</v>
      </c>
      <c r="B10" s="382"/>
      <c r="C10" s="388"/>
      <c r="D10" s="388"/>
      <c r="E10" s="388"/>
      <c r="F10" s="388"/>
      <c r="G10" s="388"/>
    </row>
    <row r="11" spans="1:7" ht="18.5" thickTop="1">
      <c r="A11" s="305"/>
      <c r="B11" s="305"/>
    </row>
    <row r="12" spans="1:7" ht="17.5">
      <c r="A12" s="306" t="s">
        <v>472</v>
      </c>
      <c r="B12" s="306"/>
      <c r="C12" s="489"/>
      <c r="D12" s="489"/>
      <c r="E12" s="489"/>
      <c r="F12" s="489"/>
      <c r="G12" s="489"/>
    </row>
    <row r="13" spans="1:7" ht="32.25" customHeight="1">
      <c r="A13" s="577" t="s">
        <v>473</v>
      </c>
      <c r="B13" s="577"/>
      <c r="C13" s="577"/>
      <c r="D13" s="577"/>
      <c r="E13" s="577"/>
      <c r="F13" s="577"/>
      <c r="G13" s="577"/>
    </row>
    <row r="14" spans="1:7" ht="21" customHeight="1">
      <c r="A14" s="577" t="s">
        <v>160</v>
      </c>
      <c r="B14" s="577"/>
      <c r="C14" s="577"/>
      <c r="D14" s="577"/>
      <c r="E14" s="577"/>
      <c r="F14" s="577"/>
      <c r="G14" s="577"/>
    </row>
    <row r="15" spans="1:7" ht="45.65" customHeight="1">
      <c r="A15" s="577" t="s">
        <v>474</v>
      </c>
      <c r="B15" s="577"/>
      <c r="C15" s="577"/>
      <c r="D15" s="577"/>
      <c r="E15" s="577"/>
      <c r="F15" s="577"/>
      <c r="G15" s="577"/>
    </row>
    <row r="16" spans="1:7" ht="33.65" customHeight="1">
      <c r="A16" s="577" t="s">
        <v>475</v>
      </c>
      <c r="B16" s="577"/>
      <c r="C16" s="577"/>
      <c r="D16" s="577"/>
      <c r="E16" s="577"/>
      <c r="F16" s="577"/>
      <c r="G16" s="577"/>
    </row>
    <row r="17" spans="1:7" ht="20.5" customHeight="1">
      <c r="A17" s="577" t="s">
        <v>130</v>
      </c>
      <c r="B17" s="577"/>
      <c r="C17" s="577"/>
      <c r="D17" s="577"/>
      <c r="E17" s="577"/>
      <c r="F17" s="577"/>
      <c r="G17" s="577"/>
    </row>
    <row r="20" spans="1:7" ht="15">
      <c r="A20" s="307" t="s">
        <v>890</v>
      </c>
      <c r="B20" s="307"/>
    </row>
    <row r="21" spans="1:7">
      <c r="A21" s="491" t="s">
        <v>41</v>
      </c>
      <c r="B21" s="369">
        <v>2020</v>
      </c>
      <c r="C21" s="369">
        <v>2019</v>
      </c>
      <c r="D21" s="369">
        <v>2018</v>
      </c>
      <c r="E21" s="370">
        <v>2017</v>
      </c>
      <c r="F21" s="370">
        <v>2016</v>
      </c>
      <c r="G21" s="370">
        <v>2015</v>
      </c>
    </row>
    <row r="22" spans="1:7">
      <c r="A22" s="308" t="s">
        <v>42</v>
      </c>
      <c r="B22" s="308">
        <v>2.06</v>
      </c>
      <c r="C22" s="308">
        <v>4.4000000000000004</v>
      </c>
      <c r="D22" s="34">
        <v>4.9000000000000004</v>
      </c>
      <c r="E22" s="309">
        <v>3.6</v>
      </c>
      <c r="F22" s="34">
        <v>7.6</v>
      </c>
      <c r="G22" s="34">
        <v>2.9</v>
      </c>
    </row>
    <row r="23" spans="1:7" ht="25">
      <c r="A23" s="308" t="s">
        <v>43</v>
      </c>
      <c r="B23" s="308">
        <v>1.51</v>
      </c>
      <c r="C23" s="308">
        <v>0.32</v>
      </c>
      <c r="D23" s="34" t="s">
        <v>891</v>
      </c>
      <c r="E23" s="34" t="s">
        <v>891</v>
      </c>
      <c r="F23" s="34" t="s">
        <v>891</v>
      </c>
      <c r="G23" s="34" t="s">
        <v>891</v>
      </c>
    </row>
    <row r="24" spans="1:7">
      <c r="A24" s="308" t="s">
        <v>44</v>
      </c>
      <c r="B24" s="308">
        <v>0.03</v>
      </c>
      <c r="C24" s="308">
        <v>0.4</v>
      </c>
      <c r="D24" s="34">
        <v>1.1000000000000001</v>
      </c>
      <c r="E24" s="309">
        <v>1.4</v>
      </c>
      <c r="F24" s="34">
        <v>3.5</v>
      </c>
      <c r="G24" s="34">
        <v>0.1</v>
      </c>
    </row>
    <row r="25" spans="1:7">
      <c r="A25" s="308" t="s">
        <v>45</v>
      </c>
      <c r="B25" s="308">
        <v>2.8</v>
      </c>
      <c r="C25" s="308">
        <v>4.3</v>
      </c>
      <c r="D25" s="34">
        <v>6.2</v>
      </c>
      <c r="E25" s="309">
        <v>6.4</v>
      </c>
      <c r="F25" s="34">
        <v>5.4</v>
      </c>
      <c r="G25" s="34">
        <v>0.6</v>
      </c>
    </row>
    <row r="26" spans="1:7">
      <c r="A26" s="308" t="s">
        <v>46</v>
      </c>
      <c r="B26" s="308">
        <v>3.55</v>
      </c>
      <c r="C26" s="308">
        <v>3.5</v>
      </c>
      <c r="D26" s="34">
        <v>15.8</v>
      </c>
      <c r="E26" s="309">
        <v>21.7</v>
      </c>
      <c r="F26" s="34">
        <v>3.6</v>
      </c>
      <c r="G26" s="34">
        <v>1.2</v>
      </c>
    </row>
    <row r="27" spans="1:7">
      <c r="A27" s="308" t="s">
        <v>47</v>
      </c>
      <c r="B27" s="308">
        <v>5.2</v>
      </c>
      <c r="C27" s="308">
        <v>4.5999999999999996</v>
      </c>
      <c r="D27" s="34">
        <v>4.5999999999999996</v>
      </c>
      <c r="E27" s="309">
        <v>4.7</v>
      </c>
      <c r="F27" s="34">
        <v>4.5</v>
      </c>
      <c r="G27" s="34">
        <v>2.7</v>
      </c>
    </row>
    <row r="28" spans="1:7" ht="27">
      <c r="A28" s="308" t="s">
        <v>476</v>
      </c>
      <c r="B28" s="308">
        <v>1.29</v>
      </c>
      <c r="C28" s="308">
        <v>1.9</v>
      </c>
      <c r="D28" s="34">
        <v>1.8</v>
      </c>
      <c r="E28" s="309">
        <v>2.1</v>
      </c>
      <c r="F28" s="34">
        <v>1.6</v>
      </c>
      <c r="G28" s="34">
        <v>36</v>
      </c>
    </row>
    <row r="29" spans="1:7">
      <c r="A29" s="308" t="s">
        <v>49</v>
      </c>
      <c r="B29" s="308">
        <v>4.1100000000000003</v>
      </c>
      <c r="C29" s="308">
        <v>1.5</v>
      </c>
      <c r="D29" s="34">
        <v>1.2</v>
      </c>
      <c r="E29" s="309">
        <v>2.1</v>
      </c>
      <c r="F29" s="34">
        <v>1.1000000000000001</v>
      </c>
      <c r="G29" s="34">
        <v>0.3</v>
      </c>
    </row>
    <row r="30" spans="1:7">
      <c r="A30" s="308" t="s">
        <v>50</v>
      </c>
      <c r="B30" s="308">
        <v>0.17</v>
      </c>
      <c r="C30" s="308">
        <v>0.2</v>
      </c>
      <c r="D30" s="34">
        <v>6.3</v>
      </c>
      <c r="E30" s="309">
        <v>4.7</v>
      </c>
      <c r="F30" s="34">
        <v>4.4000000000000004</v>
      </c>
      <c r="G30" s="34">
        <v>3.8</v>
      </c>
    </row>
    <row r="31" spans="1:7">
      <c r="A31" s="308" t="s">
        <v>51</v>
      </c>
      <c r="B31" s="308">
        <v>6.45</v>
      </c>
      <c r="C31" s="308">
        <v>18.8</v>
      </c>
      <c r="D31" s="34">
        <v>19.5</v>
      </c>
      <c r="E31" s="309">
        <v>33.700000000000003</v>
      </c>
      <c r="F31" s="34">
        <v>18.8</v>
      </c>
      <c r="G31" s="34">
        <v>385.1</v>
      </c>
    </row>
    <row r="32" spans="1:7">
      <c r="A32" s="308" t="s">
        <v>892</v>
      </c>
      <c r="B32" s="308">
        <v>1.51</v>
      </c>
      <c r="C32" s="308">
        <v>2.1</v>
      </c>
      <c r="D32" s="34" t="s">
        <v>891</v>
      </c>
      <c r="E32" s="34" t="s">
        <v>891</v>
      </c>
      <c r="F32" s="34" t="s">
        <v>891</v>
      </c>
      <c r="G32" s="34" t="s">
        <v>891</v>
      </c>
    </row>
    <row r="33" spans="1:14">
      <c r="A33" s="308" t="s">
        <v>94</v>
      </c>
      <c r="B33" s="310">
        <v>3783.5</v>
      </c>
      <c r="C33" s="310">
        <v>3811</v>
      </c>
      <c r="D33" s="255">
        <v>3598</v>
      </c>
      <c r="E33" s="311">
        <v>4814</v>
      </c>
      <c r="F33" s="255">
        <v>4665</v>
      </c>
      <c r="G33" s="255">
        <v>4069.5</v>
      </c>
    </row>
    <row r="34" spans="1:14">
      <c r="A34" s="312" t="s">
        <v>9</v>
      </c>
      <c r="B34" s="313">
        <v>3812</v>
      </c>
      <c r="C34" s="313">
        <v>3853</v>
      </c>
      <c r="D34" s="314">
        <v>3659.4</v>
      </c>
      <c r="E34" s="315">
        <v>4894.3999999999996</v>
      </c>
      <c r="F34" s="314">
        <v>4717.8999999999996</v>
      </c>
      <c r="G34" s="314">
        <v>4504.8</v>
      </c>
    </row>
    <row r="35" spans="1:14" ht="15.65" customHeight="1">
      <c r="A35" s="573" t="s">
        <v>897</v>
      </c>
      <c r="B35" s="573"/>
      <c r="C35" s="573"/>
      <c r="D35" s="573"/>
      <c r="E35" s="573"/>
      <c r="F35" s="573"/>
      <c r="G35" s="573"/>
      <c r="H35" s="371"/>
    </row>
    <row r="36" spans="1:14" ht="24" customHeight="1">
      <c r="A36" s="578" t="s">
        <v>893</v>
      </c>
      <c r="B36" s="578"/>
      <c r="C36" s="578"/>
      <c r="D36" s="578"/>
      <c r="E36" s="578"/>
      <c r="F36" s="578"/>
      <c r="G36" s="578"/>
      <c r="H36" s="371"/>
    </row>
    <row r="37" spans="1:14" ht="24.75" customHeight="1">
      <c r="A37" s="578" t="s">
        <v>894</v>
      </c>
      <c r="B37" s="578"/>
      <c r="C37" s="578"/>
      <c r="D37" s="578"/>
      <c r="E37" s="578"/>
      <c r="F37" s="578"/>
      <c r="G37" s="578"/>
      <c r="H37" s="371"/>
    </row>
    <row r="38" spans="1:14" ht="44.5" customHeight="1">
      <c r="A38" s="578" t="s">
        <v>387</v>
      </c>
      <c r="B38" s="578"/>
      <c r="C38" s="578"/>
      <c r="D38" s="578"/>
      <c r="E38" s="578"/>
      <c r="F38" s="578"/>
      <c r="G38" s="578"/>
      <c r="H38" s="371"/>
    </row>
    <row r="39" spans="1:14" ht="26.25" customHeight="1">
      <c r="A39" s="316"/>
      <c r="B39" s="316"/>
    </row>
    <row r="40" spans="1:14" ht="15">
      <c r="A40" s="317" t="s">
        <v>477</v>
      </c>
      <c r="B40" s="317"/>
      <c r="C40" s="318"/>
      <c r="D40" s="319"/>
      <c r="E40" s="320"/>
      <c r="F40" s="295"/>
      <c r="G40" s="490"/>
    </row>
    <row r="41" spans="1:14">
      <c r="A41" s="321" t="s">
        <v>41</v>
      </c>
      <c r="B41" s="372">
        <v>2020</v>
      </c>
      <c r="C41" s="372">
        <v>2019</v>
      </c>
      <c r="D41" s="373">
        <v>2018</v>
      </c>
      <c r="E41" s="374">
        <v>2017</v>
      </c>
      <c r="F41" s="375">
        <v>2016</v>
      </c>
      <c r="G41" s="370">
        <v>2015</v>
      </c>
      <c r="J41" s="322"/>
      <c r="K41" s="322"/>
      <c r="L41" s="322"/>
      <c r="M41" s="322"/>
      <c r="N41" s="322"/>
    </row>
    <row r="42" spans="1:14" ht="14.9" customHeight="1">
      <c r="A42" s="323" t="s">
        <v>42</v>
      </c>
      <c r="B42" s="579" t="s">
        <v>895</v>
      </c>
      <c r="C42" s="324">
        <v>67</v>
      </c>
      <c r="D42" s="325">
        <v>96</v>
      </c>
      <c r="E42" s="324">
        <v>186</v>
      </c>
      <c r="F42" s="324">
        <v>152.30000000000001</v>
      </c>
      <c r="G42" s="326">
        <v>107</v>
      </c>
      <c r="J42" s="322"/>
      <c r="K42" s="322"/>
      <c r="L42" s="322"/>
      <c r="M42" s="322"/>
      <c r="N42" s="322"/>
    </row>
    <row r="43" spans="1:14" ht="25">
      <c r="A43" s="323" t="s">
        <v>43</v>
      </c>
      <c r="B43" s="580"/>
      <c r="C43" s="326" t="s">
        <v>157</v>
      </c>
      <c r="D43" s="326" t="s">
        <v>157</v>
      </c>
      <c r="E43" s="326" t="s">
        <v>157</v>
      </c>
      <c r="F43" s="326" t="s">
        <v>157</v>
      </c>
      <c r="G43" s="326" t="s">
        <v>106</v>
      </c>
      <c r="J43" s="322"/>
      <c r="K43" s="322"/>
      <c r="L43" s="322"/>
      <c r="M43" s="322"/>
      <c r="N43" s="322"/>
    </row>
    <row r="44" spans="1:14">
      <c r="A44" s="323" t="s">
        <v>44</v>
      </c>
      <c r="B44" s="580"/>
      <c r="C44" s="327">
        <v>67</v>
      </c>
      <c r="D44" s="328">
        <v>4</v>
      </c>
      <c r="E44" s="326">
        <v>25</v>
      </c>
      <c r="F44" s="326" t="s">
        <v>39</v>
      </c>
      <c r="G44" s="326">
        <v>11</v>
      </c>
      <c r="J44" s="322"/>
      <c r="K44" s="322"/>
      <c r="L44" s="322"/>
      <c r="M44" s="322"/>
      <c r="N44" s="322"/>
    </row>
    <row r="45" spans="1:14">
      <c r="A45" s="323" t="s">
        <v>45</v>
      </c>
      <c r="B45" s="580"/>
      <c r="C45" s="329">
        <v>290</v>
      </c>
      <c r="D45" s="330">
        <v>321</v>
      </c>
      <c r="E45" s="331">
        <v>539</v>
      </c>
      <c r="F45" s="331">
        <v>87.5</v>
      </c>
      <c r="G45" s="326">
        <v>75</v>
      </c>
      <c r="J45" s="322"/>
      <c r="K45" s="322"/>
      <c r="L45" s="322"/>
      <c r="M45" s="322"/>
      <c r="N45" s="322"/>
    </row>
    <row r="46" spans="1:14">
      <c r="A46" s="323" t="s">
        <v>46</v>
      </c>
      <c r="B46" s="580"/>
      <c r="C46" s="329">
        <v>421</v>
      </c>
      <c r="D46" s="330">
        <v>433</v>
      </c>
      <c r="E46" s="331">
        <v>823</v>
      </c>
      <c r="F46" s="331">
        <v>88</v>
      </c>
      <c r="G46" s="326">
        <v>11</v>
      </c>
      <c r="J46" s="322"/>
      <c r="K46" s="322"/>
      <c r="L46" s="322"/>
      <c r="M46" s="322"/>
      <c r="N46" s="322"/>
    </row>
    <row r="47" spans="1:14">
      <c r="A47" s="323" t="s">
        <v>47</v>
      </c>
      <c r="B47" s="580"/>
      <c r="C47" s="329">
        <v>260</v>
      </c>
      <c r="D47" s="330">
        <v>197</v>
      </c>
      <c r="E47" s="331">
        <v>1047</v>
      </c>
      <c r="F47" s="331">
        <v>156</v>
      </c>
      <c r="G47" s="326">
        <v>15</v>
      </c>
      <c r="J47" s="322"/>
      <c r="K47" s="322"/>
      <c r="L47" s="322"/>
      <c r="M47" s="322"/>
      <c r="N47" s="322"/>
    </row>
    <row r="48" spans="1:14" ht="25">
      <c r="A48" s="323" t="s">
        <v>48</v>
      </c>
      <c r="B48" s="580"/>
      <c r="C48" s="329">
        <v>292</v>
      </c>
      <c r="D48" s="330">
        <v>241</v>
      </c>
      <c r="E48" s="331">
        <v>231</v>
      </c>
      <c r="F48" s="331">
        <v>246.5</v>
      </c>
      <c r="G48" s="326">
        <v>298</v>
      </c>
      <c r="J48" s="322"/>
      <c r="K48" s="322"/>
      <c r="L48" s="322"/>
      <c r="M48" s="322"/>
      <c r="N48" s="322"/>
    </row>
    <row r="49" spans="1:14">
      <c r="A49" s="323" t="s">
        <v>49</v>
      </c>
      <c r="B49" s="580"/>
      <c r="C49" s="329">
        <v>152</v>
      </c>
      <c r="D49" s="330">
        <v>127</v>
      </c>
      <c r="E49" s="331">
        <v>401</v>
      </c>
      <c r="F49" s="331">
        <v>23.9</v>
      </c>
      <c r="G49" s="326">
        <v>3.5</v>
      </c>
      <c r="J49" s="322"/>
      <c r="K49" s="322"/>
      <c r="L49" s="322"/>
      <c r="M49" s="322"/>
      <c r="N49" s="322"/>
    </row>
    <row r="50" spans="1:14">
      <c r="A50" s="323" t="s">
        <v>50</v>
      </c>
      <c r="B50" s="580"/>
      <c r="C50" s="326" t="s">
        <v>157</v>
      </c>
      <c r="D50" s="326" t="s">
        <v>157</v>
      </c>
      <c r="E50" s="326" t="s">
        <v>157</v>
      </c>
      <c r="F50" s="326" t="s">
        <v>157</v>
      </c>
      <c r="G50" s="326">
        <v>57</v>
      </c>
      <c r="J50" s="322"/>
      <c r="K50" s="322"/>
      <c r="L50" s="322"/>
      <c r="M50" s="322"/>
      <c r="N50" s="322"/>
    </row>
    <row r="51" spans="1:14">
      <c r="A51" s="323" t="s">
        <v>51</v>
      </c>
      <c r="B51" s="580"/>
      <c r="C51" s="326" t="s">
        <v>157</v>
      </c>
      <c r="D51" s="326" t="s">
        <v>157</v>
      </c>
      <c r="E51" s="326" t="s">
        <v>157</v>
      </c>
      <c r="F51" s="326" t="s">
        <v>157</v>
      </c>
      <c r="G51" s="326">
        <v>1519</v>
      </c>
      <c r="J51" s="322"/>
      <c r="K51" s="322"/>
      <c r="L51" s="322"/>
      <c r="M51" s="322"/>
      <c r="N51" s="322"/>
    </row>
    <row r="52" spans="1:14">
      <c r="A52" s="323" t="s">
        <v>52</v>
      </c>
      <c r="B52" s="580"/>
      <c r="C52" s="326" t="s">
        <v>157</v>
      </c>
      <c r="D52" s="326" t="s">
        <v>157</v>
      </c>
      <c r="E52" s="326" t="s">
        <v>157</v>
      </c>
      <c r="F52" s="326" t="s">
        <v>157</v>
      </c>
      <c r="G52" s="326">
        <v>2665</v>
      </c>
      <c r="J52" s="322"/>
      <c r="K52" s="322"/>
      <c r="L52" s="322"/>
      <c r="M52" s="322"/>
      <c r="N52" s="322"/>
    </row>
    <row r="53" spans="1:14">
      <c r="A53" s="323" t="s">
        <v>94</v>
      </c>
      <c r="B53" s="580"/>
      <c r="C53" s="329">
        <v>526</v>
      </c>
      <c r="D53" s="330">
        <v>381</v>
      </c>
      <c r="E53" s="331">
        <v>503</v>
      </c>
      <c r="F53" s="331">
        <v>506.9</v>
      </c>
      <c r="G53" s="326">
        <v>318</v>
      </c>
      <c r="J53" s="322"/>
      <c r="K53" s="322"/>
      <c r="L53" s="322"/>
      <c r="M53" s="322"/>
      <c r="N53" s="322"/>
    </row>
    <row r="54" spans="1:14">
      <c r="A54" s="332" t="s">
        <v>9</v>
      </c>
      <c r="B54" s="581"/>
      <c r="C54" s="333">
        <f>SUM(C42:C53)</f>
        <v>2075</v>
      </c>
      <c r="D54" s="333">
        <f>SUM(D42:D53)</f>
        <v>1800</v>
      </c>
      <c r="E54" s="333">
        <f>SUM(E42:E53)</f>
        <v>3755</v>
      </c>
      <c r="F54" s="333">
        <f>SUM(F42:F53)</f>
        <v>1261.0999999999999</v>
      </c>
      <c r="G54" s="334">
        <f>SUM(G42:G53)</f>
        <v>5079.5</v>
      </c>
    </row>
    <row r="55" spans="1:14" ht="53.25" customHeight="1">
      <c r="A55" s="582" t="s">
        <v>159</v>
      </c>
      <c r="B55" s="583"/>
      <c r="C55" s="583"/>
      <c r="D55" s="583"/>
      <c r="E55" s="583"/>
      <c r="F55" s="583"/>
      <c r="G55" s="583"/>
    </row>
    <row r="56" spans="1:14">
      <c r="A56" s="488"/>
      <c r="B56" s="488"/>
      <c r="C56" s="488"/>
      <c r="D56" s="488"/>
      <c r="E56" s="488"/>
      <c r="F56" s="488"/>
      <c r="G56" s="488"/>
    </row>
    <row r="57" spans="1:14">
      <c r="A57" s="488"/>
      <c r="B57" s="488"/>
      <c r="C57" s="488"/>
      <c r="D57" s="488"/>
      <c r="E57" s="488"/>
      <c r="F57" s="488"/>
      <c r="G57" s="488"/>
    </row>
    <row r="58" spans="1:14" ht="15.5">
      <c r="A58" s="335" t="s">
        <v>478</v>
      </c>
      <c r="B58" s="335"/>
    </row>
    <row r="59" spans="1:14">
      <c r="A59" s="336" t="s">
        <v>41</v>
      </c>
      <c r="B59" s="370">
        <v>2020</v>
      </c>
      <c r="C59" s="370">
        <v>2019</v>
      </c>
      <c r="D59" s="373">
        <v>2018</v>
      </c>
      <c r="E59" s="373">
        <v>2017</v>
      </c>
      <c r="F59" s="375">
        <v>2016</v>
      </c>
      <c r="G59" s="370">
        <v>2015</v>
      </c>
    </row>
    <row r="60" spans="1:14" ht="14.9" customHeight="1">
      <c r="A60" s="323" t="s">
        <v>42</v>
      </c>
      <c r="B60" s="579" t="s">
        <v>895</v>
      </c>
      <c r="C60" s="337">
        <v>118</v>
      </c>
      <c r="D60" s="337">
        <v>170</v>
      </c>
      <c r="E60" s="338">
        <v>275</v>
      </c>
      <c r="F60" s="326" t="s">
        <v>39</v>
      </c>
      <c r="G60" s="339">
        <v>2.7</v>
      </c>
    </row>
    <row r="61" spans="1:14" ht="25">
      <c r="A61" s="323" t="s">
        <v>43</v>
      </c>
      <c r="B61" s="580"/>
      <c r="C61" s="326" t="s">
        <v>157</v>
      </c>
      <c r="D61" s="326" t="s">
        <v>157</v>
      </c>
      <c r="E61" s="326" t="s">
        <v>157</v>
      </c>
      <c r="F61" s="326" t="s">
        <v>157</v>
      </c>
      <c r="G61" s="339" t="s">
        <v>106</v>
      </c>
      <c r="H61" s="340"/>
    </row>
    <row r="62" spans="1:14">
      <c r="A62" s="323" t="s">
        <v>44</v>
      </c>
      <c r="B62" s="580"/>
      <c r="C62" s="326">
        <v>118</v>
      </c>
      <c r="D62" s="326">
        <v>56</v>
      </c>
      <c r="E62" s="326">
        <v>46</v>
      </c>
      <c r="F62" s="326" t="s">
        <v>39</v>
      </c>
      <c r="G62" s="339">
        <v>8.8000000000000007</v>
      </c>
      <c r="H62" s="341"/>
    </row>
    <row r="63" spans="1:14">
      <c r="A63" s="323" t="s">
        <v>45</v>
      </c>
      <c r="B63" s="580"/>
      <c r="C63" s="331">
        <v>1073</v>
      </c>
      <c r="D63" s="331">
        <v>1549</v>
      </c>
      <c r="E63" s="331">
        <v>1539</v>
      </c>
      <c r="F63" s="331">
        <v>396.7</v>
      </c>
      <c r="G63" s="339">
        <v>65</v>
      </c>
      <c r="H63" s="341"/>
    </row>
    <row r="64" spans="1:14">
      <c r="A64" s="323" t="s">
        <v>46</v>
      </c>
      <c r="B64" s="580"/>
      <c r="C64" s="331">
        <v>1584</v>
      </c>
      <c r="D64" s="331">
        <v>1585</v>
      </c>
      <c r="E64" s="331">
        <v>1476</v>
      </c>
      <c r="F64" s="331">
        <v>53.8</v>
      </c>
      <c r="G64" s="339">
        <v>48</v>
      </c>
      <c r="H64" s="342"/>
    </row>
    <row r="65" spans="1:9">
      <c r="A65" s="323" t="s">
        <v>47</v>
      </c>
      <c r="B65" s="580"/>
      <c r="C65" s="331">
        <v>652</v>
      </c>
      <c r="D65" s="331">
        <v>1062</v>
      </c>
      <c r="E65" s="331">
        <v>1228</v>
      </c>
      <c r="F65" s="331">
        <v>216.9</v>
      </c>
      <c r="G65" s="339">
        <v>57</v>
      </c>
      <c r="H65" s="342"/>
    </row>
    <row r="66" spans="1:9" ht="25">
      <c r="A66" s="323" t="s">
        <v>48</v>
      </c>
      <c r="B66" s="580"/>
      <c r="C66" s="331">
        <v>1194</v>
      </c>
      <c r="D66" s="331">
        <v>978</v>
      </c>
      <c r="E66" s="331">
        <v>931</v>
      </c>
      <c r="F66" s="331">
        <v>1005.4</v>
      </c>
      <c r="G66" s="339">
        <v>1228</v>
      </c>
      <c r="H66" s="342"/>
    </row>
    <row r="67" spans="1:9">
      <c r="A67" s="323" t="s">
        <v>49</v>
      </c>
      <c r="B67" s="580"/>
      <c r="C67" s="331">
        <v>653</v>
      </c>
      <c r="D67" s="331">
        <v>483</v>
      </c>
      <c r="E67" s="331">
        <v>759</v>
      </c>
      <c r="F67" s="331">
        <v>20</v>
      </c>
      <c r="G67" s="339">
        <v>15</v>
      </c>
      <c r="H67" s="342"/>
    </row>
    <row r="68" spans="1:9">
      <c r="A68" s="323" t="s">
        <v>50</v>
      </c>
      <c r="B68" s="580"/>
      <c r="C68" s="326" t="s">
        <v>157</v>
      </c>
      <c r="D68" s="326" t="s">
        <v>157</v>
      </c>
      <c r="E68" s="326" t="s">
        <v>157</v>
      </c>
      <c r="F68" s="326" t="s">
        <v>157</v>
      </c>
      <c r="G68" s="339">
        <v>12</v>
      </c>
      <c r="H68" s="342"/>
    </row>
    <row r="69" spans="1:9">
      <c r="A69" s="323" t="s">
        <v>51</v>
      </c>
      <c r="B69" s="580"/>
      <c r="C69" s="326" t="s">
        <v>157</v>
      </c>
      <c r="D69" s="326" t="s">
        <v>157</v>
      </c>
      <c r="E69" s="326" t="s">
        <v>157</v>
      </c>
      <c r="F69" s="326" t="s">
        <v>157</v>
      </c>
      <c r="G69" s="339">
        <v>9.4</v>
      </c>
      <c r="H69" s="341"/>
    </row>
    <row r="70" spans="1:9">
      <c r="A70" s="323" t="s">
        <v>52</v>
      </c>
      <c r="B70" s="580"/>
      <c r="C70" s="326" t="s">
        <v>157</v>
      </c>
      <c r="D70" s="326" t="s">
        <v>157</v>
      </c>
      <c r="E70" s="326" t="s">
        <v>157</v>
      </c>
      <c r="F70" s="326" t="s">
        <v>157</v>
      </c>
      <c r="G70" s="339">
        <v>246</v>
      </c>
      <c r="H70" s="341"/>
    </row>
    <row r="71" spans="1:9">
      <c r="A71" s="323" t="s">
        <v>94</v>
      </c>
      <c r="B71" s="580"/>
      <c r="C71" s="331">
        <v>84</v>
      </c>
      <c r="D71" s="343">
        <v>76</v>
      </c>
      <c r="E71" s="331">
        <v>82</v>
      </c>
      <c r="F71" s="331">
        <v>78.7</v>
      </c>
      <c r="G71" s="339">
        <v>67</v>
      </c>
      <c r="H71" s="341"/>
    </row>
    <row r="72" spans="1:9">
      <c r="A72" s="332" t="s">
        <v>9</v>
      </c>
      <c r="B72" s="581"/>
      <c r="C72" s="333">
        <f>SUM(C60:C71)</f>
        <v>5476</v>
      </c>
      <c r="D72" s="333">
        <f>SUM(D60:D71)</f>
        <v>5959</v>
      </c>
      <c r="E72" s="333">
        <f>SUM(E60:E71)</f>
        <v>6336</v>
      </c>
      <c r="F72" s="333">
        <f>SUM(F60:F71)</f>
        <v>1771.5</v>
      </c>
      <c r="G72" s="344">
        <f>SUM(G60:G71)</f>
        <v>1758.9</v>
      </c>
      <c r="H72" s="342"/>
    </row>
    <row r="73" spans="1:9" ht="51" customHeight="1">
      <c r="A73" s="582" t="s">
        <v>158</v>
      </c>
      <c r="B73" s="583"/>
      <c r="C73" s="583"/>
      <c r="D73" s="583"/>
      <c r="E73" s="583"/>
      <c r="F73" s="583"/>
      <c r="G73" s="583"/>
      <c r="H73" s="345"/>
    </row>
    <row r="74" spans="1:9">
      <c r="A74" s="346"/>
      <c r="B74" s="346"/>
      <c r="I74" s="584"/>
    </row>
    <row r="75" spans="1:9" ht="15.5">
      <c r="A75" s="335" t="s">
        <v>479</v>
      </c>
      <c r="B75" s="335"/>
      <c r="I75" s="584"/>
    </row>
    <row r="76" spans="1:9" ht="14.9" customHeight="1">
      <c r="A76" s="336" t="s">
        <v>41</v>
      </c>
      <c r="B76" s="373">
        <v>2020</v>
      </c>
      <c r="C76" s="373">
        <v>2019</v>
      </c>
      <c r="D76" s="373">
        <v>2018</v>
      </c>
      <c r="E76" s="373">
        <v>2017</v>
      </c>
      <c r="F76" s="375">
        <v>2016</v>
      </c>
      <c r="G76" s="370">
        <v>2015</v>
      </c>
      <c r="I76" s="347"/>
    </row>
    <row r="77" spans="1:9" ht="15" customHeight="1">
      <c r="A77" s="323" t="s">
        <v>42</v>
      </c>
      <c r="B77" s="579" t="s">
        <v>895</v>
      </c>
      <c r="C77" s="326" t="s">
        <v>157</v>
      </c>
      <c r="D77" s="326" t="s">
        <v>157</v>
      </c>
      <c r="E77" s="326" t="s">
        <v>157</v>
      </c>
      <c r="F77" s="326" t="s">
        <v>39</v>
      </c>
      <c r="G77" s="339">
        <v>0.1</v>
      </c>
      <c r="I77" s="347"/>
    </row>
    <row r="78" spans="1:9" ht="25">
      <c r="A78" s="323" t="s">
        <v>43</v>
      </c>
      <c r="B78" s="580"/>
      <c r="C78" s="326" t="s">
        <v>157</v>
      </c>
      <c r="D78" s="326" t="s">
        <v>157</v>
      </c>
      <c r="E78" s="326" t="s">
        <v>157</v>
      </c>
      <c r="F78" s="326" t="s">
        <v>157</v>
      </c>
      <c r="G78" s="339"/>
      <c r="I78" s="347"/>
    </row>
    <row r="79" spans="1:9">
      <c r="A79" s="323" t="s">
        <v>44</v>
      </c>
      <c r="B79" s="580"/>
      <c r="C79" s="326" t="s">
        <v>157</v>
      </c>
      <c r="D79" s="326" t="s">
        <v>157</v>
      </c>
      <c r="E79" s="326" t="s">
        <v>157</v>
      </c>
      <c r="F79" s="326" t="s">
        <v>39</v>
      </c>
      <c r="G79" s="339">
        <v>0.6</v>
      </c>
      <c r="I79" s="347"/>
    </row>
    <row r="80" spans="1:9">
      <c r="A80" s="323" t="s">
        <v>45</v>
      </c>
      <c r="B80" s="580"/>
      <c r="C80" s="326" t="s">
        <v>157</v>
      </c>
      <c r="D80" s="326" t="s">
        <v>157</v>
      </c>
      <c r="E80" s="326" t="s">
        <v>157</v>
      </c>
      <c r="F80" s="326" t="s">
        <v>39</v>
      </c>
      <c r="G80" s="348">
        <v>4.3</v>
      </c>
      <c r="I80" s="347"/>
    </row>
    <row r="81" spans="1:9">
      <c r="A81" s="323" t="s">
        <v>46</v>
      </c>
      <c r="B81" s="580"/>
      <c r="C81" s="326" t="s">
        <v>157</v>
      </c>
      <c r="D81" s="326" t="s">
        <v>157</v>
      </c>
      <c r="E81" s="326" t="s">
        <v>157</v>
      </c>
      <c r="F81" s="326" t="s">
        <v>39</v>
      </c>
      <c r="G81" s="348">
        <v>3.2</v>
      </c>
      <c r="I81" s="347"/>
    </row>
    <row r="82" spans="1:9">
      <c r="A82" s="323" t="s">
        <v>47</v>
      </c>
      <c r="B82" s="580"/>
      <c r="C82" s="326" t="s">
        <v>157</v>
      </c>
      <c r="D82" s="326" t="s">
        <v>157</v>
      </c>
      <c r="E82" s="326" t="s">
        <v>157</v>
      </c>
      <c r="F82" s="326" t="s">
        <v>39</v>
      </c>
      <c r="G82" s="348">
        <v>456</v>
      </c>
      <c r="I82" s="347"/>
    </row>
    <row r="83" spans="1:9" ht="25">
      <c r="A83" s="323" t="s">
        <v>48</v>
      </c>
      <c r="B83" s="580"/>
      <c r="C83" s="331">
        <v>88</v>
      </c>
      <c r="D83" s="331">
        <v>73</v>
      </c>
      <c r="E83" s="331">
        <v>24</v>
      </c>
      <c r="F83" s="331">
        <v>17</v>
      </c>
      <c r="G83" s="348">
        <v>28</v>
      </c>
      <c r="I83" s="347"/>
    </row>
    <row r="84" spans="1:9">
      <c r="A84" s="323" t="s">
        <v>49</v>
      </c>
      <c r="B84" s="580"/>
      <c r="C84" s="326" t="s">
        <v>157</v>
      </c>
      <c r="D84" s="326" t="s">
        <v>157</v>
      </c>
      <c r="E84" s="326" t="s">
        <v>157</v>
      </c>
      <c r="F84" s="326" t="s">
        <v>39</v>
      </c>
      <c r="G84" s="348">
        <v>1</v>
      </c>
      <c r="I84" s="347"/>
    </row>
    <row r="85" spans="1:9">
      <c r="A85" s="323" t="s">
        <v>50</v>
      </c>
      <c r="B85" s="580"/>
      <c r="C85" s="326" t="s">
        <v>157</v>
      </c>
      <c r="D85" s="326" t="s">
        <v>157</v>
      </c>
      <c r="E85" s="326" t="s">
        <v>157</v>
      </c>
      <c r="F85" s="326" t="s">
        <v>157</v>
      </c>
      <c r="G85" s="348">
        <v>4.8</v>
      </c>
      <c r="I85" s="347"/>
    </row>
    <row r="86" spans="1:9">
      <c r="A86" s="323" t="s">
        <v>51</v>
      </c>
      <c r="B86" s="580"/>
      <c r="C86" s="326" t="s">
        <v>157</v>
      </c>
      <c r="D86" s="326" t="s">
        <v>157</v>
      </c>
      <c r="E86" s="326" t="s">
        <v>157</v>
      </c>
      <c r="F86" s="326" t="s">
        <v>157</v>
      </c>
      <c r="G86" s="348">
        <v>76</v>
      </c>
      <c r="I86" s="347"/>
    </row>
    <row r="87" spans="1:9">
      <c r="A87" s="323" t="s">
        <v>52</v>
      </c>
      <c r="B87" s="580"/>
      <c r="C87" s="326" t="s">
        <v>157</v>
      </c>
      <c r="D87" s="326" t="s">
        <v>157</v>
      </c>
      <c r="E87" s="326" t="s">
        <v>157</v>
      </c>
      <c r="F87" s="326" t="s">
        <v>157</v>
      </c>
      <c r="G87" s="348">
        <v>138</v>
      </c>
    </row>
    <row r="88" spans="1:9">
      <c r="A88" s="323" t="s">
        <v>94</v>
      </c>
      <c r="B88" s="580"/>
      <c r="C88" s="331">
        <v>18</v>
      </c>
      <c r="D88" s="331">
        <v>16</v>
      </c>
      <c r="E88" s="331">
        <v>18</v>
      </c>
      <c r="F88" s="331">
        <v>12.7</v>
      </c>
      <c r="G88" s="348">
        <v>13</v>
      </c>
    </row>
    <row r="89" spans="1:9" ht="18" customHeight="1">
      <c r="A89" s="349" t="s">
        <v>9</v>
      </c>
      <c r="B89" s="581"/>
      <c r="C89" s="333">
        <f>SUM(C77:C88)</f>
        <v>106</v>
      </c>
      <c r="D89" s="333">
        <f>SUM(D77:D88)</f>
        <v>89</v>
      </c>
      <c r="E89" s="350">
        <f>E83+E88</f>
        <v>42</v>
      </c>
      <c r="F89" s="350">
        <f>SUM(F77:F88)</f>
        <v>29.7</v>
      </c>
      <c r="G89" s="344">
        <f>SUM(G77:G88)</f>
        <v>725</v>
      </c>
      <c r="I89" s="490"/>
    </row>
    <row r="90" spans="1:9" ht="48" customHeight="1">
      <c r="A90" s="582" t="s">
        <v>156</v>
      </c>
      <c r="B90" s="583"/>
      <c r="C90" s="583"/>
      <c r="D90" s="583"/>
      <c r="E90" s="583"/>
      <c r="F90" s="583"/>
      <c r="G90" s="583"/>
      <c r="I90" s="490"/>
    </row>
    <row r="91" spans="1:9">
      <c r="I91" s="351"/>
    </row>
    <row r="92" spans="1:9" ht="15.5">
      <c r="A92" s="352" t="s">
        <v>480</v>
      </c>
      <c r="B92" s="352"/>
      <c r="I92" s="353"/>
    </row>
    <row r="93" spans="1:9">
      <c r="A93" s="336" t="s">
        <v>41</v>
      </c>
      <c r="B93" s="370">
        <v>2020</v>
      </c>
      <c r="C93" s="370">
        <v>2019</v>
      </c>
      <c r="D93" s="373">
        <v>2018</v>
      </c>
      <c r="E93" s="373">
        <v>2017</v>
      </c>
      <c r="F93" s="375">
        <v>2016</v>
      </c>
      <c r="G93" s="370">
        <v>2015</v>
      </c>
      <c r="I93" s="354"/>
    </row>
    <row r="94" spans="1:9" ht="15" customHeight="1">
      <c r="A94" s="323" t="s">
        <v>42</v>
      </c>
      <c r="B94" s="579" t="s">
        <v>895</v>
      </c>
      <c r="C94" s="355">
        <v>2.9999999999999997E-4</v>
      </c>
      <c r="D94" s="355">
        <v>4.0000000000000002E-4</v>
      </c>
      <c r="E94" s="355">
        <v>6.9999999999999999E-4</v>
      </c>
      <c r="F94" s="356">
        <v>4.0000000000000002E-4</v>
      </c>
      <c r="G94" s="357">
        <v>4.0000000000000002E-4</v>
      </c>
      <c r="I94" s="353"/>
    </row>
    <row r="95" spans="1:9" ht="25">
      <c r="A95" s="323" t="s">
        <v>43</v>
      </c>
      <c r="B95" s="580"/>
      <c r="C95" s="326" t="s">
        <v>157</v>
      </c>
      <c r="D95" s="326" t="s">
        <v>157</v>
      </c>
      <c r="E95" s="326" t="s">
        <v>157</v>
      </c>
      <c r="F95" s="326" t="s">
        <v>157</v>
      </c>
      <c r="G95" s="357" t="s">
        <v>106</v>
      </c>
      <c r="I95" s="358"/>
    </row>
    <row r="96" spans="1:9">
      <c r="A96" s="323" t="s">
        <v>44</v>
      </c>
      <c r="B96" s="580"/>
      <c r="C96" s="359">
        <v>2.9999999999999997E-4</v>
      </c>
      <c r="D96" s="355">
        <v>0</v>
      </c>
      <c r="E96" s="359">
        <v>5.8999999999999998E-5</v>
      </c>
      <c r="F96" s="356">
        <v>2.0000000000000001E-4</v>
      </c>
      <c r="G96" s="357">
        <v>5.9999999999999995E-4</v>
      </c>
      <c r="I96" s="353"/>
    </row>
    <row r="97" spans="1:12">
      <c r="A97" s="323" t="s">
        <v>45</v>
      </c>
      <c r="B97" s="580"/>
      <c r="C97" s="359">
        <v>6.7069999999999999E-4</v>
      </c>
      <c r="D97" s="359">
        <v>2.0000000000000001E-4</v>
      </c>
      <c r="E97" s="359">
        <v>3.8500000000000003E-4</v>
      </c>
      <c r="F97" s="356">
        <v>1E-4</v>
      </c>
      <c r="G97" s="357">
        <v>4.0000000000000002E-4</v>
      </c>
      <c r="I97" s="353"/>
      <c r="J97" s="360"/>
    </row>
    <row r="98" spans="1:12">
      <c r="A98" s="323" t="s">
        <v>46</v>
      </c>
      <c r="B98" s="580"/>
      <c r="C98" s="359">
        <v>2.0000000000000001E-4</v>
      </c>
      <c r="D98" s="359">
        <v>5.0000000000000001E-4</v>
      </c>
      <c r="E98" s="359">
        <v>1.3900000000000002E-4</v>
      </c>
      <c r="F98" s="356">
        <v>1E-4</v>
      </c>
      <c r="G98" s="357">
        <v>1E-4</v>
      </c>
      <c r="I98" s="353"/>
    </row>
    <row r="99" spans="1:12">
      <c r="A99" s="323" t="s">
        <v>47</v>
      </c>
      <c r="B99" s="580"/>
      <c r="C99" s="359">
        <v>7.5349200000000003E-4</v>
      </c>
      <c r="D99" s="359">
        <v>4.0000000000000002E-4</v>
      </c>
      <c r="E99" s="359">
        <v>6.9999999999999999E-4</v>
      </c>
      <c r="F99" s="356">
        <v>4.0000000000000002E-4</v>
      </c>
      <c r="G99" s="357">
        <v>2.9999999999999997E-4</v>
      </c>
      <c r="I99" s="353"/>
    </row>
    <row r="100" spans="1:12" ht="25">
      <c r="A100" s="323" t="s">
        <v>48</v>
      </c>
      <c r="B100" s="580"/>
      <c r="C100" s="361">
        <v>0</v>
      </c>
      <c r="D100" s="359">
        <v>0</v>
      </c>
      <c r="E100" s="359">
        <v>0</v>
      </c>
      <c r="F100" s="356">
        <v>0</v>
      </c>
      <c r="G100" s="357" t="s">
        <v>106</v>
      </c>
      <c r="I100" s="353"/>
    </row>
    <row r="101" spans="1:12">
      <c r="A101" s="323" t="s">
        <v>49</v>
      </c>
      <c r="B101" s="580"/>
      <c r="C101" s="359">
        <v>1.2718000000000001E-5</v>
      </c>
      <c r="D101" s="359">
        <v>1E-4</v>
      </c>
      <c r="E101" s="359">
        <v>2.02E-4</v>
      </c>
      <c r="F101" s="356">
        <v>1E-4</v>
      </c>
      <c r="G101" s="357" t="s">
        <v>106</v>
      </c>
      <c r="I101" s="354"/>
    </row>
    <row r="102" spans="1:12">
      <c r="A102" s="323" t="s">
        <v>50</v>
      </c>
      <c r="B102" s="580"/>
      <c r="C102" s="326" t="s">
        <v>157</v>
      </c>
      <c r="D102" s="326" t="s">
        <v>157</v>
      </c>
      <c r="E102" s="359">
        <v>0</v>
      </c>
      <c r="F102" s="356">
        <v>1E-4</v>
      </c>
      <c r="G102" s="357">
        <v>0</v>
      </c>
      <c r="I102" s="353"/>
    </row>
    <row r="103" spans="1:12">
      <c r="A103" s="323" t="s">
        <v>51</v>
      </c>
      <c r="B103" s="580"/>
      <c r="C103" s="326" t="s">
        <v>157</v>
      </c>
      <c r="D103" s="326" t="s">
        <v>157</v>
      </c>
      <c r="E103" s="326" t="s">
        <v>157</v>
      </c>
      <c r="F103" s="326" t="s">
        <v>157</v>
      </c>
      <c r="G103" s="357" t="s">
        <v>106</v>
      </c>
      <c r="I103" s="353"/>
    </row>
    <row r="104" spans="1:12">
      <c r="A104" s="323" t="s">
        <v>52</v>
      </c>
      <c r="B104" s="580"/>
      <c r="C104" s="326" t="s">
        <v>157</v>
      </c>
      <c r="D104" s="326" t="s">
        <v>157</v>
      </c>
      <c r="E104" s="326" t="s">
        <v>157</v>
      </c>
      <c r="F104" s="356">
        <v>3.0000000000000001E-3</v>
      </c>
      <c r="G104" s="357">
        <v>3.0000000000000001E-3</v>
      </c>
      <c r="I104" s="362"/>
    </row>
    <row r="105" spans="1:12">
      <c r="A105" s="323" t="s">
        <v>94</v>
      </c>
      <c r="B105" s="580"/>
      <c r="C105" s="363">
        <v>1.4999999999999999E-2</v>
      </c>
      <c r="D105" s="359">
        <v>0.01</v>
      </c>
      <c r="E105" s="359">
        <v>7.0000000000000007E-2</v>
      </c>
      <c r="F105" s="356">
        <f>128.652/1000</f>
        <v>0.12865199999999999</v>
      </c>
      <c r="G105" s="357">
        <v>3.6499999999999998E-2</v>
      </c>
    </row>
    <row r="106" spans="1:12">
      <c r="A106" s="332" t="s">
        <v>9</v>
      </c>
      <c r="B106" s="581"/>
      <c r="C106" s="364">
        <f>SUM(C94:C105)</f>
        <v>1.7236910000000001E-2</v>
      </c>
      <c r="D106" s="364">
        <f>SUM(D94:D105)</f>
        <v>1.1600000000000001E-2</v>
      </c>
      <c r="E106" s="364">
        <f>SUM(E94:E105)</f>
        <v>7.2185000000000013E-2</v>
      </c>
      <c r="F106" s="364">
        <f>SUM(F94:F105)</f>
        <v>0.13305199999999998</v>
      </c>
      <c r="G106" s="365">
        <f>SUM(G94:G105)</f>
        <v>4.1299999999999996E-2</v>
      </c>
    </row>
    <row r="107" spans="1:12" ht="47.5" customHeight="1">
      <c r="A107" s="582" t="s">
        <v>156</v>
      </c>
      <c r="B107" s="583"/>
      <c r="C107" s="583"/>
      <c r="D107" s="583"/>
      <c r="E107" s="583"/>
      <c r="F107" s="583"/>
      <c r="G107" s="583"/>
    </row>
    <row r="110" spans="1:12">
      <c r="A110" s="307" t="s">
        <v>265</v>
      </c>
      <c r="B110" s="307"/>
    </row>
    <row r="111" spans="1:12">
      <c r="A111" s="576" t="s">
        <v>107</v>
      </c>
      <c r="B111" s="585" t="s">
        <v>108</v>
      </c>
      <c r="C111" s="576">
        <v>2020</v>
      </c>
      <c r="D111" s="576"/>
      <c r="E111" s="576">
        <v>2019</v>
      </c>
      <c r="F111" s="576"/>
      <c r="G111" s="574">
        <v>2018</v>
      </c>
      <c r="H111" s="575"/>
      <c r="I111" s="574">
        <v>2017</v>
      </c>
      <c r="J111" s="575"/>
      <c r="K111" s="574">
        <v>2016</v>
      </c>
      <c r="L111" s="575"/>
    </row>
    <row r="112" spans="1:12" ht="24" customHeight="1">
      <c r="A112" s="576"/>
      <c r="B112" s="586"/>
      <c r="C112" s="492" t="s">
        <v>109</v>
      </c>
      <c r="D112" s="492" t="s">
        <v>481</v>
      </c>
      <c r="E112" s="492" t="s">
        <v>109</v>
      </c>
      <c r="F112" s="492" t="s">
        <v>481</v>
      </c>
      <c r="G112" s="492" t="s">
        <v>109</v>
      </c>
      <c r="H112" s="492" t="s">
        <v>481</v>
      </c>
      <c r="I112" s="492" t="s">
        <v>109</v>
      </c>
      <c r="J112" s="492" t="s">
        <v>481</v>
      </c>
      <c r="K112" s="492" t="s">
        <v>109</v>
      </c>
      <c r="L112" s="492" t="s">
        <v>481</v>
      </c>
    </row>
    <row r="113" spans="1:12" ht="28.4" customHeight="1">
      <c r="A113" s="189" t="s">
        <v>110</v>
      </c>
      <c r="B113" s="308" t="s">
        <v>43</v>
      </c>
      <c r="C113" s="34">
        <v>9</v>
      </c>
      <c r="D113" s="366">
        <v>14</v>
      </c>
      <c r="E113" s="34">
        <v>7</v>
      </c>
      <c r="F113" s="366">
        <v>14</v>
      </c>
      <c r="G113" s="34">
        <v>8</v>
      </c>
      <c r="H113" s="366">
        <v>12</v>
      </c>
      <c r="I113" s="34">
        <v>8</v>
      </c>
      <c r="J113" s="34">
        <v>14</v>
      </c>
      <c r="K113" s="34">
        <v>10</v>
      </c>
      <c r="L113" s="34">
        <v>16</v>
      </c>
    </row>
    <row r="114" spans="1:12" ht="25">
      <c r="A114" s="189" t="s">
        <v>111</v>
      </c>
      <c r="B114" s="308" t="s">
        <v>45</v>
      </c>
      <c r="C114" s="34">
        <v>6</v>
      </c>
      <c r="D114" s="366">
        <v>15</v>
      </c>
      <c r="E114" s="34">
        <v>7</v>
      </c>
      <c r="F114" s="366">
        <v>14</v>
      </c>
      <c r="G114" s="34">
        <v>8</v>
      </c>
      <c r="H114" s="366" t="s">
        <v>482</v>
      </c>
      <c r="I114" s="34">
        <v>5</v>
      </c>
      <c r="J114" s="34">
        <v>21</v>
      </c>
      <c r="K114" s="34">
        <v>5</v>
      </c>
      <c r="L114" s="34">
        <v>14</v>
      </c>
    </row>
    <row r="115" spans="1:12" ht="27" customHeight="1">
      <c r="A115" s="189" t="s">
        <v>112</v>
      </c>
      <c r="B115" s="308" t="s">
        <v>47</v>
      </c>
      <c r="C115" s="34">
        <v>5</v>
      </c>
      <c r="D115" s="366">
        <v>31</v>
      </c>
      <c r="E115" s="34">
        <v>4</v>
      </c>
      <c r="F115" s="366">
        <v>16</v>
      </c>
      <c r="G115" s="34">
        <v>7</v>
      </c>
      <c r="H115" s="366" t="s">
        <v>482</v>
      </c>
      <c r="I115" s="34">
        <v>7</v>
      </c>
      <c r="J115" s="34">
        <v>49</v>
      </c>
      <c r="K115" s="34">
        <v>4</v>
      </c>
      <c r="L115" s="34">
        <v>8</v>
      </c>
    </row>
    <row r="116" spans="1:12" ht="22" customHeight="1">
      <c r="A116" s="573" t="s">
        <v>898</v>
      </c>
      <c r="B116" s="573"/>
      <c r="C116" s="573"/>
      <c r="D116" s="573"/>
      <c r="E116" s="573"/>
      <c r="F116" s="573"/>
      <c r="G116" s="573"/>
      <c r="H116" s="573"/>
      <c r="I116" s="573"/>
      <c r="J116" s="573"/>
      <c r="K116" s="573"/>
      <c r="L116" s="573"/>
    </row>
    <row r="117" spans="1:12" ht="30" customHeight="1">
      <c r="A117" s="367"/>
      <c r="B117" s="367"/>
      <c r="C117" s="367"/>
      <c r="D117" s="368"/>
      <c r="E117" s="368"/>
    </row>
    <row r="118" spans="1:12">
      <c r="A118" s="307" t="s">
        <v>266</v>
      </c>
      <c r="B118" s="307"/>
    </row>
    <row r="119" spans="1:12" ht="18.649999999999999" customHeight="1">
      <c r="A119" s="576" t="s">
        <v>107</v>
      </c>
      <c r="B119" s="576" t="s">
        <v>108</v>
      </c>
      <c r="C119" s="576">
        <v>2020</v>
      </c>
      <c r="D119" s="576"/>
      <c r="E119" s="576">
        <v>2019</v>
      </c>
      <c r="F119" s="576"/>
      <c r="G119" s="574">
        <v>2018</v>
      </c>
      <c r="H119" s="575"/>
      <c r="I119" s="574">
        <v>2017</v>
      </c>
      <c r="J119" s="575"/>
      <c r="K119" s="574">
        <v>2016</v>
      </c>
      <c r="L119" s="575"/>
    </row>
    <row r="120" spans="1:12" ht="24" customHeight="1">
      <c r="A120" s="576"/>
      <c r="B120" s="576"/>
      <c r="C120" s="492" t="s">
        <v>109</v>
      </c>
      <c r="D120" s="492" t="s">
        <v>481</v>
      </c>
      <c r="E120" s="492" t="s">
        <v>109</v>
      </c>
      <c r="F120" s="492" t="s">
        <v>481</v>
      </c>
      <c r="G120" s="492" t="s">
        <v>109</v>
      </c>
      <c r="H120" s="492" t="s">
        <v>481</v>
      </c>
      <c r="I120" s="492" t="s">
        <v>109</v>
      </c>
      <c r="J120" s="492" t="s">
        <v>481</v>
      </c>
      <c r="K120" s="492" t="s">
        <v>109</v>
      </c>
      <c r="L120" s="492" t="s">
        <v>481</v>
      </c>
    </row>
    <row r="121" spans="1:12" ht="25">
      <c r="A121" s="189" t="s">
        <v>267</v>
      </c>
      <c r="B121" s="308" t="s">
        <v>43</v>
      </c>
      <c r="C121" s="34">
        <v>35</v>
      </c>
      <c r="D121" s="366">
        <v>57</v>
      </c>
      <c r="E121" s="34">
        <v>34</v>
      </c>
      <c r="F121" s="366">
        <v>59</v>
      </c>
      <c r="G121" s="34">
        <v>33</v>
      </c>
      <c r="H121" s="34">
        <v>51</v>
      </c>
      <c r="I121" s="34">
        <v>29</v>
      </c>
      <c r="J121" s="34">
        <v>51</v>
      </c>
      <c r="K121" s="34">
        <v>37</v>
      </c>
      <c r="L121" s="34">
        <v>70</v>
      </c>
    </row>
    <row r="122" spans="1:12" ht="25">
      <c r="A122" s="189" t="s">
        <v>268</v>
      </c>
      <c r="B122" s="308" t="s">
        <v>45</v>
      </c>
      <c r="C122" s="34">
        <v>11</v>
      </c>
      <c r="D122" s="366" t="s">
        <v>896</v>
      </c>
      <c r="E122" s="34">
        <v>13</v>
      </c>
      <c r="F122" s="366">
        <v>44</v>
      </c>
      <c r="G122" s="34">
        <v>17</v>
      </c>
      <c r="H122" s="34">
        <v>82</v>
      </c>
      <c r="I122" s="34">
        <v>14</v>
      </c>
      <c r="J122" s="34">
        <v>44</v>
      </c>
      <c r="K122" s="34">
        <v>11</v>
      </c>
      <c r="L122" s="34">
        <v>32</v>
      </c>
    </row>
    <row r="123" spans="1:12" ht="28" customHeight="1">
      <c r="A123" s="189" t="s">
        <v>269</v>
      </c>
      <c r="B123" s="308" t="s">
        <v>47</v>
      </c>
      <c r="C123" s="34">
        <v>9</v>
      </c>
      <c r="D123" s="366">
        <v>47</v>
      </c>
      <c r="E123" s="34">
        <v>10</v>
      </c>
      <c r="F123" s="366">
        <v>43</v>
      </c>
      <c r="G123" s="34">
        <v>11</v>
      </c>
      <c r="H123" s="34">
        <v>57</v>
      </c>
      <c r="I123" s="34">
        <v>10</v>
      </c>
      <c r="J123" s="34" t="s">
        <v>483</v>
      </c>
      <c r="K123" s="34">
        <v>7</v>
      </c>
      <c r="L123" s="34">
        <v>19</v>
      </c>
    </row>
    <row r="124" spans="1:12">
      <c r="A124" s="189" t="s">
        <v>270</v>
      </c>
      <c r="B124" s="308" t="s">
        <v>94</v>
      </c>
      <c r="C124" s="34">
        <v>15</v>
      </c>
      <c r="D124" s="366">
        <v>63</v>
      </c>
      <c r="E124" s="34">
        <v>14</v>
      </c>
      <c r="F124" s="366">
        <v>28</v>
      </c>
      <c r="G124" s="34">
        <v>26</v>
      </c>
      <c r="H124" s="34">
        <v>165</v>
      </c>
      <c r="I124" s="34">
        <v>18</v>
      </c>
      <c r="J124" s="34">
        <v>54</v>
      </c>
      <c r="K124" s="34">
        <v>18</v>
      </c>
      <c r="L124" s="34">
        <v>38</v>
      </c>
    </row>
    <row r="125" spans="1:12" ht="19" customHeight="1">
      <c r="A125" s="573" t="s">
        <v>898</v>
      </c>
      <c r="B125" s="573"/>
      <c r="C125" s="573"/>
      <c r="D125" s="573"/>
      <c r="E125" s="573"/>
      <c r="F125" s="573"/>
      <c r="G125" s="573"/>
      <c r="H125" s="573"/>
      <c r="I125" s="573"/>
      <c r="J125" s="573"/>
      <c r="K125" s="573"/>
      <c r="L125" s="573"/>
    </row>
  </sheetData>
  <sheetProtection algorithmName="SHA-512" hashValue="2sybgHCJmSVh6dTmtWQsxbvOLPQEGJsFU/MOuaCJv2BrkAfIQYen5PdBUCUfdkev/msGYVTQe1wJqMJmQFHHMA==" saltValue="42PEmhPA02odAnF5C1Nx/g==" spinCount="100000" sheet="1" objects="1" scenarios="1"/>
  <mergeCells count="34">
    <mergeCell ref="A90:G90"/>
    <mergeCell ref="B94:B106"/>
    <mergeCell ref="A107:G107"/>
    <mergeCell ref="A111:A112"/>
    <mergeCell ref="B111:B112"/>
    <mergeCell ref="C111:D111"/>
    <mergeCell ref="E111:F111"/>
    <mergeCell ref="G111:H111"/>
    <mergeCell ref="A55:G55"/>
    <mergeCell ref="B60:B72"/>
    <mergeCell ref="A73:G73"/>
    <mergeCell ref="I74:I75"/>
    <mergeCell ref="B77:B89"/>
    <mergeCell ref="A35:G35"/>
    <mergeCell ref="A36:G36"/>
    <mergeCell ref="A37:G37"/>
    <mergeCell ref="A38:G38"/>
    <mergeCell ref="B42:B54"/>
    <mergeCell ref="A13:G13"/>
    <mergeCell ref="A14:G14"/>
    <mergeCell ref="A15:G15"/>
    <mergeCell ref="A16:G16"/>
    <mergeCell ref="A17:G17"/>
    <mergeCell ref="A125:L125"/>
    <mergeCell ref="K111:L111"/>
    <mergeCell ref="A116:L116"/>
    <mergeCell ref="A119:A120"/>
    <mergeCell ref="B119:B120"/>
    <mergeCell ref="C119:D119"/>
    <mergeCell ref="E119:F119"/>
    <mergeCell ref="G119:H119"/>
    <mergeCell ref="I119:J119"/>
    <mergeCell ref="K119:L119"/>
    <mergeCell ref="I111:J111"/>
  </mergeCells>
  <pageMargins left="0.7" right="0.7" top="0.75" bottom="0.75" header="0.3" footer="0.3"/>
  <pageSetup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L66"/>
  <sheetViews>
    <sheetView showGridLines="0" zoomScaleNormal="100" workbookViewId="0"/>
  </sheetViews>
  <sheetFormatPr defaultColWidth="8.81640625" defaultRowHeight="14.5"/>
  <cols>
    <col min="1" max="1" width="43" style="442" customWidth="1"/>
    <col min="2" max="2" width="18.7265625" style="442" customWidth="1"/>
    <col min="3" max="3" width="15.453125" style="442" customWidth="1"/>
    <col min="4" max="4" width="15.54296875" style="442" customWidth="1"/>
    <col min="5" max="5" width="15.453125" style="442" customWidth="1"/>
    <col min="6" max="6" width="12.54296875" style="442" customWidth="1"/>
    <col min="7" max="7" width="13" style="442" customWidth="1"/>
    <col min="8" max="8" width="13.453125" style="442" customWidth="1"/>
    <col min="9" max="9" width="12.54296875" style="442" customWidth="1"/>
    <col min="10" max="10" width="13" style="442" customWidth="1"/>
    <col min="11" max="11" width="13.453125" style="442" customWidth="1"/>
    <col min="12" max="12" width="15.453125" style="442" customWidth="1"/>
    <col min="13" max="13" width="15.54296875" style="442" customWidth="1"/>
    <col min="14" max="14" width="15.453125" style="442" customWidth="1"/>
    <col min="15" max="15" width="13" style="442" customWidth="1"/>
    <col min="16" max="16384" width="8.81640625" style="442"/>
  </cols>
  <sheetData>
    <row r="7" spans="1:7" ht="20">
      <c r="A7" s="186" t="s">
        <v>403</v>
      </c>
    </row>
    <row r="8" spans="1:7" ht="20.5" thickBot="1">
      <c r="A8" s="186"/>
    </row>
    <row r="9" spans="1:7" ht="19" thickTop="1" thickBot="1">
      <c r="A9" s="551" t="s">
        <v>290</v>
      </c>
      <c r="B9" s="552"/>
      <c r="C9" s="552"/>
      <c r="D9" s="552"/>
      <c r="E9" s="552"/>
      <c r="F9" s="552"/>
      <c r="G9" s="552"/>
    </row>
    <row r="10" spans="1:7" ht="18.5" thickTop="1">
      <c r="A10" s="187"/>
      <c r="B10" s="188"/>
      <c r="C10" s="188"/>
      <c r="D10" s="188"/>
      <c r="E10" s="188"/>
      <c r="F10" s="188"/>
    </row>
    <row r="12" spans="1:7" ht="15">
      <c r="A12" s="1" t="s">
        <v>936</v>
      </c>
    </row>
    <row r="13" spans="1:7">
      <c r="A13" s="82"/>
      <c r="B13" s="80">
        <v>2020</v>
      </c>
      <c r="C13" s="80">
        <v>2019</v>
      </c>
      <c r="D13" s="80">
        <v>2018</v>
      </c>
      <c r="E13" s="80">
        <v>2017</v>
      </c>
      <c r="F13" s="81">
        <v>2016</v>
      </c>
      <c r="G13" s="64">
        <v>2015</v>
      </c>
    </row>
    <row r="14" spans="1:7">
      <c r="A14" s="594" t="s">
        <v>296</v>
      </c>
      <c r="B14" s="595"/>
      <c r="C14" s="595"/>
      <c r="D14" s="595"/>
      <c r="E14" s="595"/>
      <c r="F14" s="595"/>
      <c r="G14" s="596"/>
    </row>
    <row r="15" spans="1:7" ht="15.5">
      <c r="A15" s="553" t="s">
        <v>937</v>
      </c>
      <c r="B15" s="554">
        <v>118283.767125</v>
      </c>
      <c r="C15" s="554">
        <v>127017.74543</v>
      </c>
      <c r="D15" s="554">
        <v>128146.34096000005</v>
      </c>
      <c r="E15" s="554">
        <v>115367.98570999998</v>
      </c>
      <c r="F15" s="554">
        <v>117930.73119999999</v>
      </c>
      <c r="G15" s="554">
        <v>115466.14004039434</v>
      </c>
    </row>
    <row r="16" spans="1:7" ht="15.5">
      <c r="A16" s="553" t="s">
        <v>938</v>
      </c>
      <c r="B16" s="554">
        <v>199558.033945</v>
      </c>
      <c r="C16" s="554">
        <v>210944.65785999995</v>
      </c>
      <c r="D16" s="554">
        <v>217401.14603999996</v>
      </c>
      <c r="E16" s="554">
        <v>254911.26161000002</v>
      </c>
      <c r="F16" s="554">
        <v>228531.74680000002</v>
      </c>
      <c r="G16" s="554">
        <v>217683.7575132515</v>
      </c>
    </row>
    <row r="17" spans="1:9">
      <c r="A17" s="553" t="s">
        <v>485</v>
      </c>
      <c r="B17" s="554">
        <v>256133.92199999999</v>
      </c>
      <c r="C17" s="554">
        <v>263599.85566</v>
      </c>
      <c r="D17" s="554">
        <v>293170.52599999995</v>
      </c>
      <c r="E17" s="554">
        <v>315547.31800000003</v>
      </c>
      <c r="F17" s="554">
        <v>291550.25829999999</v>
      </c>
      <c r="G17" s="554">
        <v>281611.1622418554</v>
      </c>
    </row>
    <row r="18" spans="1:9">
      <c r="A18" s="553" t="s">
        <v>486</v>
      </c>
      <c r="B18" s="554">
        <v>58412.136870000002</v>
      </c>
      <c r="C18" s="554">
        <v>58551.973579999998</v>
      </c>
      <c r="D18" s="554">
        <v>62033.189990400002</v>
      </c>
      <c r="E18" s="554">
        <v>54394.637920000001</v>
      </c>
      <c r="F18" s="554">
        <v>61863.686999999998</v>
      </c>
      <c r="G18" s="554">
        <v>58615.811756582945</v>
      </c>
    </row>
    <row r="19" spans="1:9">
      <c r="A19" s="553" t="s">
        <v>487</v>
      </c>
      <c r="B19" s="554">
        <v>157641.361</v>
      </c>
      <c r="C19" s="554">
        <v>148913.70376000003</v>
      </c>
      <c r="D19" s="554">
        <v>174688.177</v>
      </c>
      <c r="E19" s="554">
        <v>176562.85800000001</v>
      </c>
      <c r="F19" s="554">
        <v>167337.73080000002</v>
      </c>
      <c r="G19" s="554">
        <v>170370.67083407287</v>
      </c>
    </row>
    <row r="20" spans="1:9" ht="15.5">
      <c r="A20" s="553" t="s">
        <v>939</v>
      </c>
      <c r="B20" s="554">
        <v>275925.12812499999</v>
      </c>
      <c r="C20" s="554">
        <v>275931.44919000001</v>
      </c>
      <c r="D20" s="554">
        <v>302834.51796000003</v>
      </c>
      <c r="E20" s="554">
        <v>291930.84370999999</v>
      </c>
      <c r="F20" s="554">
        <v>285268.462</v>
      </c>
      <c r="G20" s="554">
        <v>285836.81087446719</v>
      </c>
    </row>
    <row r="21" spans="1:9">
      <c r="A21" s="597" t="s">
        <v>488</v>
      </c>
      <c r="B21" s="598"/>
      <c r="C21" s="598"/>
      <c r="D21" s="598"/>
      <c r="E21" s="598"/>
      <c r="F21" s="598"/>
      <c r="G21" s="599"/>
    </row>
    <row r="22" spans="1:9" ht="15.5">
      <c r="A22" s="553" t="s">
        <v>940</v>
      </c>
      <c r="B22" s="554">
        <v>47739.281125000001</v>
      </c>
      <c r="C22" s="554">
        <v>51953.730429999981</v>
      </c>
      <c r="D22" s="554">
        <v>60002.564960000011</v>
      </c>
      <c r="E22" s="554">
        <v>44225.159709999985</v>
      </c>
      <c r="F22" s="554">
        <v>45150.881199999989</v>
      </c>
      <c r="G22" s="554">
        <v>43741.136040394333</v>
      </c>
      <c r="I22" s="266"/>
    </row>
    <row r="23" spans="1:9" ht="15.5">
      <c r="A23" s="553" t="s">
        <v>938</v>
      </c>
      <c r="B23" s="554">
        <v>199558.033945</v>
      </c>
      <c r="C23" s="554">
        <v>210944.65785999995</v>
      </c>
      <c r="D23" s="554">
        <v>217401.14603999996</v>
      </c>
      <c r="E23" s="554">
        <v>254911.26161000002</v>
      </c>
      <c r="F23" s="554">
        <v>228531.74680000002</v>
      </c>
      <c r="G23" s="554">
        <v>217683.7575132515</v>
      </c>
    </row>
    <row r="24" spans="1:9">
      <c r="A24" s="553" t="s">
        <v>485</v>
      </c>
      <c r="B24" s="554">
        <v>190658.43900000001</v>
      </c>
      <c r="C24" s="554">
        <v>195969.69766000003</v>
      </c>
      <c r="D24" s="554">
        <v>231152.12899999993</v>
      </c>
      <c r="E24" s="554">
        <v>249657.049</v>
      </c>
      <c r="F24" s="554">
        <v>226178.99930000002</v>
      </c>
      <c r="G24" s="554">
        <v>218180.19892185534</v>
      </c>
    </row>
    <row r="25" spans="1:9">
      <c r="A25" s="553" t="s">
        <v>486</v>
      </c>
      <c r="B25" s="554">
        <v>53343.133870000005</v>
      </c>
      <c r="C25" s="554">
        <v>51118.116580000002</v>
      </c>
      <c r="D25" s="554">
        <v>55907.810990400001</v>
      </c>
      <c r="E25" s="554">
        <v>49142.08092</v>
      </c>
      <c r="F25" s="554">
        <v>54455.095000000001</v>
      </c>
      <c r="G25" s="554">
        <v>50321.770906582948</v>
      </c>
    </row>
    <row r="26" spans="1:9">
      <c r="A26" s="553" t="s">
        <v>487</v>
      </c>
      <c r="B26" s="554">
        <v>157641.361</v>
      </c>
      <c r="C26" s="554">
        <v>148913.70376000003</v>
      </c>
      <c r="D26" s="554">
        <v>174688.177</v>
      </c>
      <c r="E26" s="554">
        <v>176562.85800000001</v>
      </c>
      <c r="F26" s="554">
        <v>167337.73080000002</v>
      </c>
      <c r="G26" s="554">
        <v>170370.67083407287</v>
      </c>
    </row>
    <row r="27" spans="1:9" ht="15.5">
      <c r="A27" s="553" t="s">
        <v>939</v>
      </c>
      <c r="B27" s="554">
        <v>205380.64212500001</v>
      </c>
      <c r="C27" s="554">
        <v>200867.43419</v>
      </c>
      <c r="D27" s="554">
        <v>234690.74196000001</v>
      </c>
      <c r="E27" s="554">
        <v>220788.01770999999</v>
      </c>
      <c r="F27" s="554">
        <v>212488.61199999999</v>
      </c>
      <c r="G27" s="554">
        <v>214111.80687446721</v>
      </c>
    </row>
    <row r="28" spans="1:9" ht="38.5">
      <c r="A28" s="555" t="s">
        <v>489</v>
      </c>
      <c r="B28" s="556">
        <v>3.3021310184213628</v>
      </c>
      <c r="C28" s="556">
        <v>2.8662754825784718</v>
      </c>
      <c r="D28" s="556">
        <v>2.9113451586020327</v>
      </c>
      <c r="E28" s="556">
        <v>3.9923622471413358</v>
      </c>
      <c r="F28" s="556">
        <v>3.7061896989066971</v>
      </c>
      <c r="G28" s="556">
        <v>3.8949759027003301</v>
      </c>
    </row>
    <row r="29" spans="1:9">
      <c r="A29" s="570" t="s">
        <v>941</v>
      </c>
      <c r="B29" s="570"/>
      <c r="C29" s="570"/>
      <c r="D29" s="570"/>
      <c r="E29" s="570"/>
      <c r="F29" s="570"/>
      <c r="G29" s="570"/>
    </row>
    <row r="30" spans="1:9">
      <c r="A30" s="569" t="s">
        <v>942</v>
      </c>
      <c r="B30" s="569"/>
      <c r="C30" s="569"/>
      <c r="D30" s="569"/>
      <c r="E30" s="569"/>
      <c r="F30" s="569"/>
      <c r="G30" s="569"/>
    </row>
    <row r="31" spans="1:9">
      <c r="A31" s="569" t="s">
        <v>943</v>
      </c>
      <c r="B31" s="569"/>
      <c r="C31" s="569"/>
      <c r="D31" s="569"/>
      <c r="E31" s="569"/>
      <c r="F31" s="569"/>
      <c r="G31" s="569"/>
    </row>
    <row r="32" spans="1:9">
      <c r="A32" s="569" t="s">
        <v>944</v>
      </c>
      <c r="B32" s="569"/>
      <c r="C32" s="569"/>
      <c r="D32" s="569"/>
      <c r="E32" s="569"/>
      <c r="F32" s="569"/>
      <c r="G32" s="569"/>
    </row>
    <row r="33" spans="1:12">
      <c r="G33" s="557"/>
    </row>
    <row r="35" spans="1:12" ht="15">
      <c r="A35" s="1" t="s">
        <v>945</v>
      </c>
    </row>
    <row r="36" spans="1:12" ht="41.5" customHeight="1">
      <c r="A36" s="592"/>
      <c r="B36" s="593"/>
      <c r="C36" s="600" t="s">
        <v>296</v>
      </c>
      <c r="D36" s="601"/>
      <c r="E36" s="602"/>
      <c r="F36" s="600" t="s">
        <v>488</v>
      </c>
      <c r="G36" s="601"/>
      <c r="H36" s="602"/>
      <c r="I36" s="603" t="s">
        <v>946</v>
      </c>
      <c r="J36" s="604"/>
      <c r="K36" s="605"/>
    </row>
    <row r="37" spans="1:12">
      <c r="A37" s="587"/>
      <c r="B37" s="606" t="s">
        <v>490</v>
      </c>
      <c r="C37" s="608" t="s">
        <v>297</v>
      </c>
      <c r="D37" s="609"/>
      <c r="E37" s="610"/>
      <c r="F37" s="608" t="s">
        <v>297</v>
      </c>
      <c r="G37" s="609"/>
      <c r="H37" s="610"/>
      <c r="I37" s="608" t="s">
        <v>297</v>
      </c>
      <c r="J37" s="609"/>
      <c r="K37" s="610"/>
    </row>
    <row r="38" spans="1:12" ht="15">
      <c r="A38" s="589"/>
      <c r="B38" s="607"/>
      <c r="C38" s="184" t="s">
        <v>947</v>
      </c>
      <c r="D38" s="184" t="s">
        <v>948</v>
      </c>
      <c r="E38" s="184" t="s">
        <v>9</v>
      </c>
      <c r="F38" s="184" t="s">
        <v>947</v>
      </c>
      <c r="G38" s="184" t="s">
        <v>948</v>
      </c>
      <c r="H38" s="184" t="s">
        <v>9</v>
      </c>
      <c r="I38" s="184" t="s">
        <v>947</v>
      </c>
      <c r="J38" s="184" t="s">
        <v>948</v>
      </c>
      <c r="K38" s="184" t="s">
        <v>9</v>
      </c>
    </row>
    <row r="39" spans="1:12">
      <c r="A39" s="587" t="s">
        <v>949</v>
      </c>
      <c r="B39" s="181" t="s">
        <v>950</v>
      </c>
      <c r="C39" s="111">
        <v>87249.178125000006</v>
      </c>
      <c r="D39" s="111">
        <v>10279.817999999999</v>
      </c>
      <c r="E39" s="111">
        <v>97528.996125000005</v>
      </c>
      <c r="F39" s="111">
        <v>17721.216124999999</v>
      </c>
      <c r="G39" s="111">
        <v>10279.817999999999</v>
      </c>
      <c r="H39" s="111">
        <v>28001.034124999998</v>
      </c>
      <c r="I39" s="111">
        <v>1598.3030000000001</v>
      </c>
      <c r="J39" s="111">
        <v>0</v>
      </c>
      <c r="K39" s="111">
        <v>1598.3030000000001</v>
      </c>
    </row>
    <row r="40" spans="1:12">
      <c r="A40" s="588"/>
      <c r="B40" s="181" t="s">
        <v>951</v>
      </c>
      <c r="C40" s="111">
        <v>18352.501</v>
      </c>
      <c r="D40" s="111">
        <v>2396.67</v>
      </c>
      <c r="E40" s="111">
        <v>20749.171000000002</v>
      </c>
      <c r="F40" s="111">
        <v>18352.501</v>
      </c>
      <c r="G40" s="111">
        <v>1380.146</v>
      </c>
      <c r="H40" s="111">
        <v>19732.647000000001</v>
      </c>
      <c r="I40" s="111">
        <v>10979.347</v>
      </c>
      <c r="J40" s="111">
        <v>61.371000000000002</v>
      </c>
      <c r="K40" s="111">
        <v>11040.717999999999</v>
      </c>
    </row>
    <row r="41" spans="1:12">
      <c r="A41" s="588"/>
      <c r="B41" s="181" t="s">
        <v>952</v>
      </c>
      <c r="C41" s="111">
        <v>0</v>
      </c>
      <c r="D41" s="111">
        <v>5.3120000000000003</v>
      </c>
      <c r="E41" s="111">
        <v>5.3120000000000003</v>
      </c>
      <c r="F41" s="111">
        <v>0</v>
      </c>
      <c r="G41" s="111">
        <v>5.3120000000000003</v>
      </c>
      <c r="H41" s="111">
        <v>5.3120000000000003</v>
      </c>
      <c r="I41" s="111">
        <v>0</v>
      </c>
      <c r="J41" s="111">
        <v>0</v>
      </c>
      <c r="K41" s="111">
        <v>0</v>
      </c>
    </row>
    <row r="42" spans="1:12">
      <c r="A42" s="588"/>
      <c r="B42" s="181" t="s">
        <v>953</v>
      </c>
      <c r="C42" s="111">
        <v>0</v>
      </c>
      <c r="D42" s="111">
        <v>0.29078999999999999</v>
      </c>
      <c r="E42" s="111">
        <v>0.29078999999999999</v>
      </c>
      <c r="F42" s="111">
        <v>0</v>
      </c>
      <c r="G42" s="111">
        <v>0.29078999999999999</v>
      </c>
      <c r="H42" s="111">
        <v>0.29078999999999999</v>
      </c>
      <c r="I42" s="111">
        <v>0</v>
      </c>
      <c r="J42" s="111">
        <v>0</v>
      </c>
      <c r="K42" s="111">
        <v>0</v>
      </c>
    </row>
    <row r="43" spans="1:12">
      <c r="A43" s="589"/>
      <c r="B43" s="57" t="s">
        <v>9</v>
      </c>
      <c r="C43" s="112">
        <v>105601.67912500001</v>
      </c>
      <c r="D43" s="112">
        <v>12682.090789999998</v>
      </c>
      <c r="E43" s="112">
        <v>118283.76991500001</v>
      </c>
      <c r="F43" s="112">
        <v>36073.717124999996</v>
      </c>
      <c r="G43" s="112">
        <v>11665.566789999999</v>
      </c>
      <c r="H43" s="112">
        <v>47739.283915</v>
      </c>
      <c r="I43" s="112">
        <v>12577.65</v>
      </c>
      <c r="J43" s="112">
        <v>61.371000000000002</v>
      </c>
      <c r="K43" s="112">
        <v>12639.020999999999</v>
      </c>
      <c r="L43" s="266"/>
    </row>
    <row r="44" spans="1:12">
      <c r="A44" s="587" t="s">
        <v>954</v>
      </c>
      <c r="B44" s="181" t="s">
        <v>491</v>
      </c>
      <c r="C44" s="111">
        <v>173267.16287500001</v>
      </c>
      <c r="D44" s="111">
        <v>15071.54</v>
      </c>
      <c r="E44" s="111">
        <v>188338.70287500002</v>
      </c>
      <c r="F44" s="111">
        <v>173273.16287500001</v>
      </c>
      <c r="G44" s="111">
        <v>15071.54</v>
      </c>
      <c r="H44" s="111">
        <v>188344.70287500002</v>
      </c>
      <c r="I44" s="111">
        <v>237.51599999999999</v>
      </c>
      <c r="J44" s="111">
        <v>0</v>
      </c>
      <c r="K44" s="111">
        <v>237.51599999999999</v>
      </c>
    </row>
    <row r="45" spans="1:12">
      <c r="A45" s="588"/>
      <c r="B45" s="181" t="s">
        <v>492</v>
      </c>
      <c r="C45" s="111">
        <v>8906.5828500000007</v>
      </c>
      <c r="D45" s="111">
        <v>2275.6834299999996</v>
      </c>
      <c r="E45" s="111">
        <v>11182.26628</v>
      </c>
      <c r="F45" s="111">
        <v>8906.5828500000007</v>
      </c>
      <c r="G45" s="111">
        <v>2275.68343</v>
      </c>
      <c r="H45" s="111">
        <v>11182.26628</v>
      </c>
      <c r="I45" s="111">
        <v>1556.14625</v>
      </c>
      <c r="J45" s="111">
        <v>4.3000000000029104E-4</v>
      </c>
      <c r="K45" s="111">
        <v>1556.1466800000001</v>
      </c>
    </row>
    <row r="46" spans="1:12">
      <c r="A46" s="588"/>
      <c r="B46" s="181" t="s">
        <v>493</v>
      </c>
      <c r="C46" s="111">
        <v>0</v>
      </c>
      <c r="D46" s="111">
        <v>32.67</v>
      </c>
      <c r="E46" s="111">
        <v>32.67</v>
      </c>
      <c r="F46" s="111">
        <v>0</v>
      </c>
      <c r="G46" s="111">
        <v>32.67</v>
      </c>
      <c r="H46" s="111">
        <v>32.67</v>
      </c>
      <c r="I46" s="111">
        <v>0</v>
      </c>
      <c r="J46" s="111">
        <v>0</v>
      </c>
      <c r="K46" s="111">
        <v>0</v>
      </c>
    </row>
    <row r="47" spans="1:12">
      <c r="A47" s="588"/>
      <c r="B47" s="181" t="s">
        <v>494</v>
      </c>
      <c r="C47" s="111">
        <v>4.3920000000000003</v>
      </c>
      <c r="D47" s="111">
        <v>0</v>
      </c>
      <c r="E47" s="111">
        <v>4.3920000000000003</v>
      </c>
      <c r="F47" s="111">
        <v>4.3920000000000003</v>
      </c>
      <c r="G47" s="111">
        <v>0</v>
      </c>
      <c r="H47" s="111">
        <v>4.3920000000000003</v>
      </c>
      <c r="I47" s="111">
        <v>0</v>
      </c>
      <c r="J47" s="111">
        <v>0</v>
      </c>
      <c r="K47" s="111">
        <v>0</v>
      </c>
    </row>
    <row r="48" spans="1:12">
      <c r="A48" s="589"/>
      <c r="B48" s="57" t="s">
        <v>9</v>
      </c>
      <c r="C48" s="112">
        <v>182178.13772500001</v>
      </c>
      <c r="D48" s="112">
        <v>17379.89343</v>
      </c>
      <c r="E48" s="112">
        <v>199558.03115500003</v>
      </c>
      <c r="F48" s="112">
        <v>182184.13772500001</v>
      </c>
      <c r="G48" s="112">
        <v>17379.89343</v>
      </c>
      <c r="H48" s="112">
        <v>199564.03115500003</v>
      </c>
      <c r="I48" s="112">
        <v>1793.6622500000001</v>
      </c>
      <c r="J48" s="112">
        <v>4.3000000000029104E-4</v>
      </c>
      <c r="K48" s="112">
        <v>1793.6626800000001</v>
      </c>
    </row>
    <row r="49" spans="1:12">
      <c r="A49" s="587" t="s">
        <v>485</v>
      </c>
      <c r="B49" s="181" t="s">
        <v>950</v>
      </c>
      <c r="C49" s="111">
        <v>182938.56899999999</v>
      </c>
      <c r="D49" s="111">
        <v>63399.61</v>
      </c>
      <c r="E49" s="111">
        <v>246338.179</v>
      </c>
      <c r="F49" s="111">
        <v>118340.85799999999</v>
      </c>
      <c r="G49" s="111">
        <v>63399.61</v>
      </c>
      <c r="H49" s="111">
        <v>181740.46799999999</v>
      </c>
      <c r="I49" s="111">
        <v>0</v>
      </c>
      <c r="J49" s="111">
        <v>0</v>
      </c>
      <c r="K49" s="111">
        <v>0</v>
      </c>
    </row>
    <row r="50" spans="1:12">
      <c r="A50" s="588"/>
      <c r="B50" s="181" t="s">
        <v>951</v>
      </c>
      <c r="C50" s="111">
        <v>3456.0149999999999</v>
      </c>
      <c r="D50" s="111">
        <v>3848.74</v>
      </c>
      <c r="E50" s="111">
        <v>7304.7549999999992</v>
      </c>
      <c r="F50" s="111">
        <v>3456.0149999999999</v>
      </c>
      <c r="G50" s="111">
        <v>3848.74</v>
      </c>
      <c r="H50" s="111">
        <v>7304.7549999999992</v>
      </c>
      <c r="I50" s="111">
        <v>896.45799999999997</v>
      </c>
      <c r="J50" s="111">
        <v>0</v>
      </c>
      <c r="K50" s="111">
        <v>896.45799999999997</v>
      </c>
    </row>
    <row r="51" spans="1:12">
      <c r="A51" s="588"/>
      <c r="B51" s="181" t="s">
        <v>952</v>
      </c>
      <c r="C51" s="111">
        <v>21.318999999999999</v>
      </c>
      <c r="D51" s="111">
        <v>33.136000000000003</v>
      </c>
      <c r="E51" s="111">
        <v>54.454999999999998</v>
      </c>
      <c r="F51" s="111">
        <v>21.318999999999999</v>
      </c>
      <c r="G51" s="111">
        <v>33.136000000000003</v>
      </c>
      <c r="H51" s="111">
        <v>54.454999999999998</v>
      </c>
      <c r="I51" s="111">
        <v>0</v>
      </c>
      <c r="J51" s="111">
        <v>0</v>
      </c>
      <c r="K51" s="111">
        <v>0</v>
      </c>
    </row>
    <row r="52" spans="1:12">
      <c r="A52" s="588"/>
      <c r="B52" s="181" t="s">
        <v>953</v>
      </c>
      <c r="C52" s="111">
        <v>2002.925</v>
      </c>
      <c r="D52" s="111">
        <v>433.608</v>
      </c>
      <c r="E52" s="111">
        <v>2436.5329999999999</v>
      </c>
      <c r="F52" s="111">
        <v>1558.761</v>
      </c>
      <c r="G52" s="111">
        <v>0</v>
      </c>
      <c r="H52" s="111">
        <v>1558.761</v>
      </c>
      <c r="I52" s="111">
        <v>1558.761</v>
      </c>
      <c r="J52" s="111">
        <v>0</v>
      </c>
      <c r="K52" s="111">
        <v>1558.761</v>
      </c>
    </row>
    <row r="53" spans="1:12">
      <c r="A53" s="589"/>
      <c r="B53" s="57" t="s">
        <v>9</v>
      </c>
      <c r="C53" s="112">
        <v>188418.82799999998</v>
      </c>
      <c r="D53" s="112">
        <v>67715.093999999997</v>
      </c>
      <c r="E53" s="112">
        <v>256133.92199999999</v>
      </c>
      <c r="F53" s="112">
        <v>123376.95299999999</v>
      </c>
      <c r="G53" s="112">
        <v>67281.486000000004</v>
      </c>
      <c r="H53" s="112">
        <v>190658.43899999998</v>
      </c>
      <c r="I53" s="112">
        <v>2455.2190000000001</v>
      </c>
      <c r="J53" s="112">
        <v>0</v>
      </c>
      <c r="K53" s="112">
        <v>2455.2190000000001</v>
      </c>
    </row>
    <row r="54" spans="1:12">
      <c r="A54" s="587" t="s">
        <v>486</v>
      </c>
      <c r="B54" s="181" t="s">
        <v>298</v>
      </c>
      <c r="C54" s="111">
        <v>15223.560009999999</v>
      </c>
      <c r="D54" s="111">
        <v>10786.587</v>
      </c>
      <c r="E54" s="111">
        <v>26010.147010000001</v>
      </c>
      <c r="F54" s="111">
        <v>10154.55701</v>
      </c>
      <c r="G54" s="111">
        <v>10786.587</v>
      </c>
      <c r="H54" s="111">
        <v>20941.14401</v>
      </c>
      <c r="I54" s="111">
        <v>2399.5810000000001</v>
      </c>
      <c r="J54" s="111">
        <v>780.92</v>
      </c>
      <c r="K54" s="111">
        <v>3180.5010000000002</v>
      </c>
    </row>
    <row r="55" spans="1:12">
      <c r="A55" s="588"/>
      <c r="B55" s="181" t="s">
        <v>299</v>
      </c>
      <c r="C55" s="111">
        <v>10835.87586</v>
      </c>
      <c r="D55" s="111">
        <v>21566.114000000001</v>
      </c>
      <c r="E55" s="111">
        <v>32401.989860000001</v>
      </c>
      <c r="F55" s="111">
        <v>10835.87586</v>
      </c>
      <c r="G55" s="111">
        <v>21566.114000000001</v>
      </c>
      <c r="H55" s="111">
        <v>32401.989860000001</v>
      </c>
      <c r="I55" s="111">
        <v>8329.1849999999995</v>
      </c>
      <c r="J55" s="111">
        <v>18.02</v>
      </c>
      <c r="K55" s="111">
        <v>8347.2049999999999</v>
      </c>
    </row>
    <row r="56" spans="1:12">
      <c r="A56" s="589"/>
      <c r="B56" s="57" t="s">
        <v>9</v>
      </c>
      <c r="C56" s="112">
        <v>26059.435870000001</v>
      </c>
      <c r="D56" s="112">
        <v>32352.701000000001</v>
      </c>
      <c r="E56" s="112">
        <v>58412.136870000002</v>
      </c>
      <c r="F56" s="112">
        <v>20990.432870000001</v>
      </c>
      <c r="G56" s="112">
        <v>32352.701000000001</v>
      </c>
      <c r="H56" s="112">
        <v>53343.133870000005</v>
      </c>
      <c r="I56" s="112">
        <v>10728.766</v>
      </c>
      <c r="J56" s="112">
        <v>798.93999999999994</v>
      </c>
      <c r="K56" s="112">
        <v>11527.706</v>
      </c>
    </row>
    <row r="57" spans="1:12">
      <c r="A57" s="590" t="s">
        <v>300</v>
      </c>
      <c r="B57" s="591"/>
      <c r="C57" s="111"/>
      <c r="D57" s="111"/>
      <c r="E57" s="111">
        <v>3295.7421999999879</v>
      </c>
      <c r="F57" s="111"/>
      <c r="G57" s="111"/>
      <c r="H57" s="111">
        <v>3301.7421999999879</v>
      </c>
      <c r="I57" s="111"/>
      <c r="J57" s="111"/>
      <c r="K57" s="111">
        <v>449.75867999999969</v>
      </c>
      <c r="L57" s="266"/>
    </row>
    <row r="58" spans="1:12">
      <c r="A58" s="570" t="s">
        <v>955</v>
      </c>
      <c r="B58" s="570"/>
      <c r="C58" s="570"/>
      <c r="D58" s="570"/>
      <c r="E58" s="570"/>
      <c r="F58" s="570"/>
      <c r="G58" s="570"/>
      <c r="H58" s="570"/>
      <c r="I58" s="570"/>
      <c r="J58" s="570"/>
      <c r="K58" s="570"/>
      <c r="L58" s="266"/>
    </row>
    <row r="59" spans="1:12">
      <c r="A59" s="494" t="s">
        <v>956</v>
      </c>
      <c r="K59" s="287"/>
    </row>
    <row r="60" spans="1:12">
      <c r="A60" s="494" t="s">
        <v>957</v>
      </c>
    </row>
    <row r="61" spans="1:12">
      <c r="A61" s="494" t="s">
        <v>958</v>
      </c>
      <c r="B61" s="487"/>
      <c r="C61" s="487"/>
      <c r="D61" s="487"/>
      <c r="E61" s="387"/>
      <c r="F61" s="487"/>
      <c r="G61" s="487"/>
      <c r="H61" s="387"/>
    </row>
    <row r="62" spans="1:12">
      <c r="A62" s="87" t="s">
        <v>959</v>
      </c>
    </row>
    <row r="63" spans="1:12">
      <c r="A63" s="87" t="s">
        <v>960</v>
      </c>
    </row>
    <row r="64" spans="1:12">
      <c r="A64" s="87" t="s">
        <v>961</v>
      </c>
    </row>
    <row r="65" spans="1:1">
      <c r="A65" s="87" t="s">
        <v>962</v>
      </c>
    </row>
    <row r="66" spans="1:1">
      <c r="A66" s="87" t="s">
        <v>963</v>
      </c>
    </row>
  </sheetData>
  <sheetProtection algorithmName="SHA-512" hashValue="1lSqukaj7PrW9uAf9nlWviw560RSkpm4kQsWuf5ENMTLKuQctcYMDlbeXU2NpHD6J2G3Ar+QrrxE34etHvRCzQ==" saltValue="rarclBly5zEQq7luxsDKPQ==" spinCount="100000" sheet="1" objects="1" scenarios="1"/>
  <mergeCells count="21">
    <mergeCell ref="A32:G32"/>
    <mergeCell ref="A36:B36"/>
    <mergeCell ref="A58:K58"/>
    <mergeCell ref="A14:G14"/>
    <mergeCell ref="A21:G21"/>
    <mergeCell ref="A29:G29"/>
    <mergeCell ref="A30:G30"/>
    <mergeCell ref="A31:G31"/>
    <mergeCell ref="C36:E36"/>
    <mergeCell ref="F36:H36"/>
    <mergeCell ref="I36:K36"/>
    <mergeCell ref="A37:A38"/>
    <mergeCell ref="B37:B38"/>
    <mergeCell ref="C37:E37"/>
    <mergeCell ref="F37:H37"/>
    <mergeCell ref="I37:K37"/>
    <mergeCell ref="A39:A43"/>
    <mergeCell ref="A44:A48"/>
    <mergeCell ref="A49:A53"/>
    <mergeCell ref="A54:A56"/>
    <mergeCell ref="A57:B5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I22"/>
  <sheetViews>
    <sheetView showGridLines="0" zoomScaleNormal="100" workbookViewId="0"/>
  </sheetViews>
  <sheetFormatPr defaultColWidth="8.90625" defaultRowHeight="14.5"/>
  <cols>
    <col min="1" max="1" width="22.453125" style="171" customWidth="1"/>
    <col min="2" max="2" width="15.453125" style="171" customWidth="1"/>
    <col min="3" max="3" width="14.08984375" style="171" customWidth="1"/>
    <col min="4" max="4" width="12.90625" style="171" customWidth="1"/>
    <col min="5" max="5" width="13" style="171" customWidth="1"/>
    <col min="6" max="6" width="12.90625" style="171" customWidth="1"/>
    <col min="7" max="16384" width="8.90625" style="171"/>
  </cols>
  <sheetData>
    <row r="8" spans="1:7" ht="20">
      <c r="A8" s="186" t="s">
        <v>403</v>
      </c>
      <c r="B8" s="186"/>
    </row>
    <row r="9" spans="1:7" ht="15" thickBot="1"/>
    <row r="10" spans="1:7" ht="19" thickTop="1" thickBot="1">
      <c r="A10" s="382" t="s">
        <v>114</v>
      </c>
      <c r="B10" s="382"/>
      <c r="C10" s="381"/>
      <c r="D10" s="381"/>
      <c r="E10" s="381"/>
      <c r="F10" s="381"/>
      <c r="G10" s="381"/>
    </row>
    <row r="11" spans="1:7" ht="15" thickTop="1"/>
    <row r="13" spans="1:7">
      <c r="A13" s="1" t="s">
        <v>888</v>
      </c>
      <c r="B13" s="1"/>
    </row>
    <row r="14" spans="1:7" ht="15">
      <c r="A14" s="144"/>
      <c r="B14" s="59" t="s">
        <v>889</v>
      </c>
      <c r="C14" s="59" t="s">
        <v>455</v>
      </c>
      <c r="D14" s="59" t="s">
        <v>453</v>
      </c>
      <c r="E14" s="59">
        <v>2017</v>
      </c>
      <c r="F14" s="59">
        <v>2016</v>
      </c>
      <c r="G14" s="59">
        <v>2015</v>
      </c>
    </row>
    <row r="15" spans="1:7" ht="25">
      <c r="A15" s="269" t="s">
        <v>57</v>
      </c>
      <c r="B15" s="106">
        <v>212</v>
      </c>
      <c r="C15" s="106">
        <v>18</v>
      </c>
      <c r="D15" s="106">
        <v>31</v>
      </c>
      <c r="E15" s="106">
        <v>30</v>
      </c>
      <c r="F15" s="106">
        <v>147</v>
      </c>
      <c r="G15" s="444">
        <v>199</v>
      </c>
    </row>
    <row r="16" spans="1:7" ht="25">
      <c r="A16" s="269" t="s">
        <v>259</v>
      </c>
      <c r="B16" s="106">
        <v>1094</v>
      </c>
      <c r="C16" s="106">
        <v>1846</v>
      </c>
      <c r="D16" s="106">
        <v>1018</v>
      </c>
      <c r="E16" s="106">
        <v>388</v>
      </c>
      <c r="F16" s="106">
        <v>421</v>
      </c>
      <c r="G16" s="444">
        <v>508</v>
      </c>
    </row>
    <row r="17" spans="1:9" ht="25">
      <c r="A17" s="269" t="s">
        <v>58</v>
      </c>
      <c r="B17" s="106">
        <v>27648</v>
      </c>
      <c r="C17" s="106">
        <v>26683</v>
      </c>
      <c r="D17" s="106" t="s">
        <v>456</v>
      </c>
      <c r="E17" s="106" t="s">
        <v>457</v>
      </c>
      <c r="F17" s="106" t="s">
        <v>458</v>
      </c>
      <c r="G17" s="106">
        <v>22777</v>
      </c>
    </row>
    <row r="18" spans="1:9" ht="25">
      <c r="A18" s="269" t="s">
        <v>59</v>
      </c>
      <c r="B18" s="106">
        <v>5930</v>
      </c>
      <c r="C18" s="106">
        <v>5781</v>
      </c>
      <c r="D18" s="106" t="s">
        <v>459</v>
      </c>
      <c r="E18" s="106" t="s">
        <v>460</v>
      </c>
      <c r="F18" s="106" t="s">
        <v>461</v>
      </c>
      <c r="G18" s="106">
        <v>6469</v>
      </c>
    </row>
    <row r="19" spans="1:9">
      <c r="A19" s="269" t="s">
        <v>60</v>
      </c>
      <c r="B19" s="106">
        <f>B17+B18</f>
        <v>33578</v>
      </c>
      <c r="C19" s="106">
        <v>32464</v>
      </c>
      <c r="D19" s="106">
        <v>30619</v>
      </c>
      <c r="E19" s="106">
        <v>29800</v>
      </c>
      <c r="F19" s="106" t="s">
        <v>462</v>
      </c>
      <c r="G19" s="106">
        <v>29245</v>
      </c>
    </row>
    <row r="20" spans="1:9" ht="49" customHeight="1">
      <c r="A20" s="611" t="s">
        <v>463</v>
      </c>
      <c r="B20" s="611"/>
      <c r="C20" s="611"/>
      <c r="D20" s="611"/>
      <c r="E20" s="611"/>
      <c r="F20" s="611"/>
      <c r="G20" s="611"/>
      <c r="H20" s="251"/>
      <c r="I20" s="251"/>
    </row>
    <row r="21" spans="1:9">
      <c r="A21" s="569" t="s">
        <v>464</v>
      </c>
      <c r="B21" s="569"/>
      <c r="C21" s="569"/>
      <c r="D21" s="569"/>
      <c r="E21" s="569"/>
      <c r="F21" s="569"/>
      <c r="G21" s="569"/>
    </row>
    <row r="22" spans="1:9" ht="24.65" customHeight="1">
      <c r="A22" s="567" t="s">
        <v>465</v>
      </c>
      <c r="B22" s="567"/>
      <c r="C22" s="567"/>
      <c r="D22" s="567"/>
      <c r="E22" s="567"/>
      <c r="F22" s="567"/>
      <c r="G22" s="567"/>
    </row>
  </sheetData>
  <sheetProtection algorithmName="SHA-512" hashValue="O/GZWsuHbeLxS0jPpmhAO2aR6IkaQXJpMxCQ7c/09eex55u/wqQGAoeEsG8w2Qxw4STz5jIMRfyMHHh96jhoFg==" saltValue="cAZKMMf2VbNSHcObALSDhQ==" spinCount="100000" sheet="1" objects="1" scenarios="1"/>
  <mergeCells count="3">
    <mergeCell ref="A20:G20"/>
    <mergeCell ref="A21:G21"/>
    <mergeCell ref="A22:G2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7:M38"/>
  <sheetViews>
    <sheetView showGridLines="0" zoomScaleNormal="100" workbookViewId="0"/>
  </sheetViews>
  <sheetFormatPr defaultColWidth="8.81640625" defaultRowHeight="14.5"/>
  <cols>
    <col min="1" max="2" width="25.81640625" style="442" customWidth="1"/>
    <col min="3" max="3" width="20.81640625" style="442" customWidth="1"/>
    <col min="4" max="4" width="16.81640625" style="442" customWidth="1"/>
    <col min="5" max="5" width="17.1796875" style="442" customWidth="1"/>
    <col min="6" max="6" width="16.54296875" style="442" customWidth="1"/>
    <col min="7" max="7" width="15.54296875" style="442" customWidth="1"/>
    <col min="8" max="8" width="16.453125" style="442" customWidth="1"/>
    <col min="9" max="16384" width="8.81640625" style="442"/>
  </cols>
  <sheetData>
    <row r="7" spans="1:7" ht="20">
      <c r="A7" s="186" t="s">
        <v>403</v>
      </c>
      <c r="B7" s="186"/>
    </row>
    <row r="8" spans="1:7" ht="15" thickBot="1"/>
    <row r="9" spans="1:7" ht="19" thickTop="1" thickBot="1">
      <c r="A9" s="382" t="s">
        <v>964</v>
      </c>
      <c r="B9" s="382"/>
      <c r="C9" s="381"/>
      <c r="D9" s="381"/>
      <c r="E9" s="381"/>
      <c r="F9" s="381"/>
      <c r="G9" s="381"/>
    </row>
    <row r="10" spans="1:7" ht="18.5" thickTop="1">
      <c r="A10" s="187"/>
      <c r="B10" s="187"/>
      <c r="C10" s="188"/>
      <c r="D10" s="188"/>
      <c r="E10" s="188"/>
      <c r="F10" s="188"/>
      <c r="G10" s="188"/>
    </row>
    <row r="11" spans="1:7" ht="18">
      <c r="A11" s="187"/>
      <c r="B11" s="187"/>
      <c r="C11" s="188"/>
      <c r="D11" s="188"/>
      <c r="E11" s="188"/>
      <c r="F11" s="188"/>
      <c r="G11" s="188"/>
    </row>
    <row r="12" spans="1:7" ht="15.5">
      <c r="A12" s="6" t="s">
        <v>393</v>
      </c>
      <c r="B12" s="6"/>
      <c r="C12" s="244"/>
      <c r="D12" s="244"/>
      <c r="E12" s="244"/>
      <c r="F12" s="244"/>
    </row>
    <row r="13" spans="1:7">
      <c r="A13" s="63"/>
      <c r="B13" s="252">
        <v>2020</v>
      </c>
      <c r="C13" s="252">
        <v>2019</v>
      </c>
      <c r="D13" s="64">
        <v>2018</v>
      </c>
      <c r="E13" s="64">
        <v>2017</v>
      </c>
      <c r="F13" s="64">
        <v>2016</v>
      </c>
      <c r="G13" s="64">
        <v>2015</v>
      </c>
    </row>
    <row r="14" spans="1:7" ht="19.25" customHeight="1">
      <c r="A14" s="189" t="s">
        <v>277</v>
      </c>
      <c r="B14" s="253">
        <v>43100</v>
      </c>
      <c r="C14" s="253">
        <v>41100</v>
      </c>
      <c r="D14" s="254">
        <v>41700</v>
      </c>
      <c r="E14" s="254">
        <v>46900</v>
      </c>
      <c r="F14" s="255">
        <v>45500</v>
      </c>
      <c r="G14" s="255">
        <v>40800</v>
      </c>
    </row>
    <row r="15" spans="1:7" ht="23" customHeight="1">
      <c r="A15" s="611" t="s">
        <v>256</v>
      </c>
      <c r="B15" s="611"/>
      <c r="C15" s="611"/>
      <c r="D15" s="611"/>
      <c r="E15" s="611"/>
      <c r="F15" s="611"/>
      <c r="G15" s="611"/>
    </row>
    <row r="17" spans="1:13" ht="15.5">
      <c r="A17" s="6" t="s">
        <v>965</v>
      </c>
      <c r="B17" s="6"/>
    </row>
    <row r="18" spans="1:13">
      <c r="A18" s="145"/>
      <c r="B18" s="145">
        <v>2020</v>
      </c>
      <c r="C18" s="145">
        <v>2019</v>
      </c>
      <c r="D18" s="65">
        <v>2018</v>
      </c>
      <c r="E18" s="146">
        <v>2017</v>
      </c>
      <c r="F18" s="146">
        <v>2016</v>
      </c>
      <c r="G18" s="146">
        <v>2015</v>
      </c>
    </row>
    <row r="19" spans="1:13" ht="28.25" customHeight="1">
      <c r="A19" s="256" t="s">
        <v>102</v>
      </c>
      <c r="B19" s="72">
        <v>72</v>
      </c>
      <c r="C19" s="72">
        <v>74</v>
      </c>
      <c r="D19" s="72">
        <v>76</v>
      </c>
      <c r="E19" s="147">
        <v>75</v>
      </c>
      <c r="F19" s="257">
        <v>73</v>
      </c>
      <c r="G19" s="258">
        <v>69</v>
      </c>
    </row>
    <row r="20" spans="1:13">
      <c r="A20" s="256" t="s">
        <v>104</v>
      </c>
      <c r="B20" s="72">
        <v>10</v>
      </c>
      <c r="C20" s="72">
        <v>10</v>
      </c>
      <c r="D20" s="72">
        <v>10</v>
      </c>
      <c r="E20" s="259">
        <v>12</v>
      </c>
      <c r="F20" s="257">
        <v>10</v>
      </c>
      <c r="G20" s="258">
        <v>9</v>
      </c>
    </row>
    <row r="21" spans="1:13">
      <c r="A21" s="256" t="s">
        <v>103</v>
      </c>
      <c r="B21" s="72">
        <v>716</v>
      </c>
      <c r="C21" s="72">
        <v>896</v>
      </c>
      <c r="D21" s="58">
        <v>841</v>
      </c>
      <c r="E21" s="147">
        <v>830</v>
      </c>
      <c r="F21" s="257">
        <v>759</v>
      </c>
      <c r="G21" s="258">
        <v>744</v>
      </c>
    </row>
    <row r="22" spans="1:13" ht="15.5">
      <c r="A22" s="79" t="s">
        <v>105</v>
      </c>
      <c r="B22" s="260">
        <v>798</v>
      </c>
      <c r="C22" s="260">
        <v>980</v>
      </c>
      <c r="D22" s="93">
        <v>928</v>
      </c>
      <c r="E22" s="261" t="s">
        <v>278</v>
      </c>
      <c r="F22" s="495" t="s">
        <v>126</v>
      </c>
      <c r="G22" s="535">
        <v>822</v>
      </c>
    </row>
    <row r="23" spans="1:13" ht="15.5" customHeight="1">
      <c r="A23" s="613" t="s">
        <v>127</v>
      </c>
      <c r="B23" s="613"/>
      <c r="C23" s="613"/>
      <c r="D23" s="613"/>
      <c r="E23" s="613"/>
      <c r="F23" s="613"/>
      <c r="G23" s="613"/>
    </row>
    <row r="24" spans="1:13" ht="15.5" customHeight="1">
      <c r="A24" s="486"/>
      <c r="B24" s="486"/>
      <c r="C24" s="486"/>
      <c r="D24" s="486"/>
      <c r="E24" s="486"/>
      <c r="F24" s="486"/>
    </row>
    <row r="25" spans="1:13" ht="15">
      <c r="A25" s="1" t="s">
        <v>967</v>
      </c>
      <c r="B25" s="1"/>
      <c r="M25" s="446"/>
    </row>
    <row r="26" spans="1:13">
      <c r="A26" s="180" t="s">
        <v>96</v>
      </c>
      <c r="B26" s="180"/>
      <c r="C26" s="180">
        <v>2020</v>
      </c>
      <c r="D26" s="180">
        <v>2019</v>
      </c>
      <c r="E26" s="263">
        <v>2018</v>
      </c>
      <c r="F26" s="263">
        <v>2017</v>
      </c>
      <c r="G26" s="180">
        <v>2016</v>
      </c>
      <c r="H26" s="180">
        <v>2015</v>
      </c>
      <c r="J26" s="1"/>
      <c r="M26" s="446"/>
    </row>
    <row r="27" spans="1:13">
      <c r="A27" s="614" t="s">
        <v>97</v>
      </c>
      <c r="B27" s="77" t="s">
        <v>98</v>
      </c>
      <c r="C27" s="55">
        <v>9958</v>
      </c>
      <c r="D27" s="55">
        <v>4487</v>
      </c>
      <c r="E27" s="55">
        <v>3223</v>
      </c>
      <c r="F27" s="264">
        <v>3331</v>
      </c>
      <c r="G27" s="55">
        <v>6248</v>
      </c>
      <c r="H27" s="74">
        <v>3389</v>
      </c>
      <c r="J27" s="265"/>
      <c r="M27" s="446"/>
    </row>
    <row r="28" spans="1:13" ht="26" customHeight="1">
      <c r="A28" s="614"/>
      <c r="B28" s="77" t="s">
        <v>99</v>
      </c>
      <c r="C28" s="55">
        <v>50034</v>
      </c>
      <c r="D28" s="55">
        <v>31262</v>
      </c>
      <c r="E28" s="55">
        <v>36545</v>
      </c>
      <c r="F28" s="264">
        <v>36419</v>
      </c>
      <c r="G28" s="55">
        <v>39799</v>
      </c>
      <c r="H28" s="74">
        <v>35519</v>
      </c>
      <c r="J28" s="265"/>
      <c r="M28" s="266"/>
    </row>
    <row r="29" spans="1:13">
      <c r="A29" s="614"/>
      <c r="B29" s="73" t="s">
        <v>100</v>
      </c>
      <c r="C29" s="55">
        <v>16463</v>
      </c>
      <c r="D29" s="55">
        <v>21032</v>
      </c>
      <c r="E29" s="55">
        <v>18696</v>
      </c>
      <c r="F29" s="264">
        <v>18762</v>
      </c>
      <c r="G29" s="55">
        <v>14014</v>
      </c>
      <c r="H29" s="74">
        <v>15536</v>
      </c>
      <c r="J29" s="265"/>
    </row>
    <row r="30" spans="1:13">
      <c r="A30" s="614"/>
      <c r="B30" s="75" t="s">
        <v>257</v>
      </c>
      <c r="C30" s="56">
        <v>76454</v>
      </c>
      <c r="D30" s="56">
        <v>56782</v>
      </c>
      <c r="E30" s="56">
        <f>SUM(E27:E29)</f>
        <v>58464</v>
      </c>
      <c r="F30" s="109">
        <v>58513</v>
      </c>
      <c r="G30" s="56">
        <v>60061</v>
      </c>
      <c r="H30" s="76">
        <v>54444</v>
      </c>
      <c r="J30" s="267"/>
    </row>
    <row r="31" spans="1:13">
      <c r="A31" s="615" t="s">
        <v>101</v>
      </c>
      <c r="B31" s="77" t="s">
        <v>98</v>
      </c>
      <c r="C31" s="55">
        <v>11721</v>
      </c>
      <c r="D31" s="55">
        <v>14128</v>
      </c>
      <c r="E31" s="55">
        <v>14324</v>
      </c>
      <c r="F31" s="264">
        <v>9596</v>
      </c>
      <c r="G31" s="55">
        <v>5195</v>
      </c>
      <c r="H31" s="74">
        <v>13087</v>
      </c>
      <c r="J31" s="265"/>
    </row>
    <row r="32" spans="1:13" ht="28.25" customHeight="1">
      <c r="A32" s="616"/>
      <c r="B32" s="77" t="s">
        <v>99</v>
      </c>
      <c r="C32" s="55">
        <v>35133</v>
      </c>
      <c r="D32" s="55">
        <v>31262</v>
      </c>
      <c r="E32" s="55">
        <v>36545</v>
      </c>
      <c r="F32" s="264">
        <v>36419</v>
      </c>
      <c r="G32" s="55">
        <v>34409</v>
      </c>
      <c r="H32" s="74">
        <v>36021</v>
      </c>
      <c r="J32" s="265"/>
    </row>
    <row r="33" spans="1:10">
      <c r="A33" s="616"/>
      <c r="B33" s="73" t="s">
        <v>100</v>
      </c>
      <c r="C33" s="55">
        <v>11120</v>
      </c>
      <c r="D33" s="55">
        <v>12484</v>
      </c>
      <c r="E33" s="55">
        <v>14713</v>
      </c>
      <c r="F33" s="264">
        <v>16065</v>
      </c>
      <c r="G33" s="55">
        <v>14352</v>
      </c>
      <c r="H33" s="74">
        <v>13522</v>
      </c>
      <c r="J33" s="265"/>
    </row>
    <row r="34" spans="1:10">
      <c r="A34" s="617"/>
      <c r="B34" s="75" t="s">
        <v>258</v>
      </c>
      <c r="C34" s="56">
        <v>57973</v>
      </c>
      <c r="D34" s="56">
        <v>57873</v>
      </c>
      <c r="E34" s="56">
        <f>SUM(E31:E33)</f>
        <v>65582</v>
      </c>
      <c r="F34" s="109">
        <v>62080</v>
      </c>
      <c r="G34" s="56">
        <v>53956</v>
      </c>
      <c r="H34" s="76">
        <v>62630</v>
      </c>
      <c r="J34" s="267"/>
    </row>
    <row r="35" spans="1:10">
      <c r="A35" s="268"/>
      <c r="B35" s="75" t="s">
        <v>454</v>
      </c>
      <c r="C35" s="56">
        <v>134428</v>
      </c>
      <c r="D35" s="56">
        <v>114655</v>
      </c>
      <c r="E35" s="56">
        <f>E30+E34</f>
        <v>124046</v>
      </c>
      <c r="F35" s="33">
        <f>F30+F34</f>
        <v>120593</v>
      </c>
      <c r="G35" s="56">
        <v>114017</v>
      </c>
      <c r="H35" s="76">
        <v>117074</v>
      </c>
      <c r="J35" s="267"/>
    </row>
    <row r="36" spans="1:10" ht="24.65" customHeight="1">
      <c r="A36" s="618" t="s">
        <v>373</v>
      </c>
      <c r="B36" s="618"/>
      <c r="C36" s="618"/>
      <c r="D36" s="618"/>
      <c r="E36" s="618"/>
      <c r="F36" s="618"/>
      <c r="G36" s="618"/>
      <c r="H36" s="251"/>
      <c r="I36" s="251"/>
    </row>
    <row r="37" spans="1:10">
      <c r="A37" s="612" t="s">
        <v>966</v>
      </c>
      <c r="B37" s="612"/>
      <c r="C37" s="612"/>
      <c r="D37" s="612"/>
      <c r="E37" s="612"/>
      <c r="F37" s="612"/>
      <c r="G37" s="612"/>
    </row>
    <row r="38" spans="1:10">
      <c r="A38" s="569" t="s">
        <v>968</v>
      </c>
      <c r="B38" s="569"/>
      <c r="C38" s="569"/>
      <c r="D38" s="569"/>
      <c r="E38" s="569"/>
      <c r="F38" s="569"/>
      <c r="G38" s="569"/>
    </row>
  </sheetData>
  <sheetProtection algorithmName="SHA-512" hashValue="FJaoDl7/4BS1/kUQiCCW8u44N0AeRuUMUBH8uec25MrT4TN4YOozeSYQQ7jEYnmNTXEuZ8RE6VmZOf948j4FYQ==" saltValue="TmYl1yq1pFgmEzv0QAFmxw==" spinCount="100000" sheet="1" objects="1" scenarios="1"/>
  <mergeCells count="7">
    <mergeCell ref="A38:G38"/>
    <mergeCell ref="A37:G37"/>
    <mergeCell ref="A23:G23"/>
    <mergeCell ref="A15:G15"/>
    <mergeCell ref="A27:A30"/>
    <mergeCell ref="A31:A34"/>
    <mergeCell ref="A36:G3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L206"/>
  <sheetViews>
    <sheetView showGridLines="0" zoomScaleNormal="100" workbookViewId="0"/>
  </sheetViews>
  <sheetFormatPr defaultColWidth="8.90625" defaultRowHeight="14.5"/>
  <cols>
    <col min="1" max="1" width="32.453125" style="202" customWidth="1"/>
    <col min="2" max="12" width="14" style="202" customWidth="1"/>
    <col min="13" max="13" width="14.08984375" style="202" customWidth="1"/>
    <col min="14" max="16384" width="8.90625" style="202"/>
  </cols>
  <sheetData>
    <row r="8" spans="1:9" ht="20">
      <c r="A8" s="201" t="s">
        <v>403</v>
      </c>
      <c r="B8" s="201"/>
    </row>
    <row r="9" spans="1:9" ht="15" thickBot="1"/>
    <row r="10" spans="1:9" ht="19.5" thickTop="1" thickBot="1">
      <c r="A10" s="382" t="s">
        <v>286</v>
      </c>
      <c r="B10" s="383"/>
      <c r="C10" s="384"/>
      <c r="D10" s="384"/>
      <c r="E10" s="384"/>
      <c r="F10" s="384"/>
      <c r="G10" s="384"/>
      <c r="H10" s="377"/>
      <c r="I10" s="377"/>
    </row>
    <row r="11" spans="1:9" ht="19" thickTop="1">
      <c r="A11" s="379"/>
      <c r="B11" s="385"/>
      <c r="C11" s="386"/>
      <c r="D11" s="386"/>
      <c r="E11" s="386"/>
      <c r="F11" s="386"/>
      <c r="G11" s="386"/>
      <c r="H11" s="377"/>
      <c r="I11" s="377"/>
    </row>
    <row r="12" spans="1:9" ht="18">
      <c r="A12" s="204"/>
      <c r="B12" s="204"/>
      <c r="C12" s="203"/>
      <c r="D12" s="203"/>
      <c r="E12" s="203"/>
      <c r="F12" s="203"/>
      <c r="G12" s="203"/>
    </row>
    <row r="13" spans="1:9" ht="15">
      <c r="A13" s="152" t="s">
        <v>428</v>
      </c>
      <c r="B13" s="152"/>
    </row>
    <row r="14" spans="1:9">
      <c r="A14" s="205"/>
      <c r="B14" s="206">
        <v>2020</v>
      </c>
      <c r="C14" s="206">
        <v>2019</v>
      </c>
      <c r="D14" s="207">
        <v>2018</v>
      </c>
      <c r="E14" s="208">
        <v>2017</v>
      </c>
      <c r="F14" s="208">
        <v>2016</v>
      </c>
      <c r="G14" s="208">
        <v>2015</v>
      </c>
    </row>
    <row r="15" spans="1:9">
      <c r="A15" s="100" t="s">
        <v>90</v>
      </c>
      <c r="B15" s="7">
        <v>0.73</v>
      </c>
      <c r="C15" s="7">
        <v>0.82</v>
      </c>
      <c r="D15" s="210">
        <v>1.01</v>
      </c>
      <c r="E15" s="210">
        <v>1.01</v>
      </c>
      <c r="F15" s="7">
        <v>1.1100000000000001</v>
      </c>
      <c r="G15" s="7">
        <v>1.27</v>
      </c>
    </row>
    <row r="16" spans="1:9">
      <c r="A16" s="100" t="s">
        <v>74</v>
      </c>
      <c r="B16" s="7">
        <v>85</v>
      </c>
      <c r="C16" s="7">
        <v>90</v>
      </c>
      <c r="D16" s="210">
        <v>73</v>
      </c>
      <c r="E16" s="210">
        <v>89</v>
      </c>
      <c r="F16" s="7">
        <v>73</v>
      </c>
      <c r="G16" s="7">
        <v>84</v>
      </c>
    </row>
    <row r="17" spans="1:9">
      <c r="A17" s="100" t="s">
        <v>75</v>
      </c>
      <c r="B17" s="7">
        <v>0.28999999999999998</v>
      </c>
      <c r="C17" s="7">
        <v>0.34</v>
      </c>
      <c r="D17" s="210">
        <v>0.36</v>
      </c>
      <c r="E17" s="210">
        <v>0.45</v>
      </c>
      <c r="F17" s="7">
        <v>0.42</v>
      </c>
      <c r="G17" s="7">
        <v>0.47</v>
      </c>
    </row>
    <row r="18" spans="1:9">
      <c r="A18" s="100" t="s">
        <v>76</v>
      </c>
      <c r="B18" s="7">
        <v>0.14000000000000001</v>
      </c>
      <c r="C18" s="7">
        <v>0.2</v>
      </c>
      <c r="D18" s="210">
        <v>0.26</v>
      </c>
      <c r="E18" s="210">
        <v>0.17</v>
      </c>
      <c r="F18" s="7">
        <v>0.28000000000000003</v>
      </c>
      <c r="G18" s="7">
        <v>0.27</v>
      </c>
    </row>
    <row r="19" spans="1:9">
      <c r="A19" s="100" t="s">
        <v>88</v>
      </c>
      <c r="B19" s="7">
        <v>0.43</v>
      </c>
      <c r="C19" s="7">
        <v>0.54</v>
      </c>
      <c r="D19" s="210">
        <v>0.62</v>
      </c>
      <c r="E19" s="210">
        <v>0.62</v>
      </c>
      <c r="F19" s="7">
        <v>0.7</v>
      </c>
      <c r="G19" s="7">
        <v>0.74</v>
      </c>
    </row>
    <row r="20" spans="1:9">
      <c r="A20" s="100" t="s">
        <v>77</v>
      </c>
      <c r="B20" s="7">
        <v>27.52</v>
      </c>
      <c r="C20" s="7">
        <v>41</v>
      </c>
      <c r="D20" s="210">
        <v>73.349999999999994</v>
      </c>
      <c r="E20" s="210">
        <v>24.4</v>
      </c>
      <c r="F20" s="7">
        <v>28.4</v>
      </c>
      <c r="G20" s="7">
        <v>18.600000000000001</v>
      </c>
    </row>
    <row r="21" spans="1:9">
      <c r="A21" s="100" t="s">
        <v>78</v>
      </c>
      <c r="B21" s="7" t="s">
        <v>620</v>
      </c>
      <c r="C21" s="7" t="s">
        <v>429</v>
      </c>
      <c r="D21" s="210">
        <v>2</v>
      </c>
      <c r="E21" s="210">
        <v>0</v>
      </c>
      <c r="F21" s="7">
        <v>0</v>
      </c>
      <c r="G21" s="7">
        <v>0</v>
      </c>
    </row>
    <row r="22" spans="1:9">
      <c r="A22" s="15" t="s">
        <v>616</v>
      </c>
      <c r="B22" s="7">
        <v>1E-3</v>
      </c>
      <c r="C22" s="7">
        <v>4.0000000000000001E-3</v>
      </c>
      <c r="D22" s="7">
        <v>0.01</v>
      </c>
      <c r="E22" s="472">
        <v>0</v>
      </c>
      <c r="F22" s="7" t="s">
        <v>617</v>
      </c>
      <c r="G22" s="7" t="s">
        <v>617</v>
      </c>
    </row>
    <row r="23" spans="1:9" ht="54" customHeight="1">
      <c r="A23" s="631" t="s">
        <v>618</v>
      </c>
      <c r="B23" s="631"/>
      <c r="C23" s="631"/>
      <c r="D23" s="631"/>
      <c r="E23" s="631"/>
      <c r="F23" s="631"/>
      <c r="G23" s="631"/>
      <c r="H23" s="473"/>
    </row>
    <row r="24" spans="1:9">
      <c r="A24" s="633" t="s">
        <v>619</v>
      </c>
      <c r="B24" s="633"/>
      <c r="C24" s="633"/>
      <c r="D24" s="633"/>
      <c r="E24" s="633"/>
      <c r="F24" s="633"/>
      <c r="G24" s="633"/>
    </row>
    <row r="25" spans="1:9" ht="19" customHeight="1">
      <c r="A25" s="632" t="s">
        <v>287</v>
      </c>
      <c r="B25" s="632"/>
      <c r="C25" s="632"/>
      <c r="D25" s="632"/>
      <c r="E25" s="632"/>
      <c r="F25" s="632"/>
      <c r="G25" s="632"/>
      <c r="H25" s="474"/>
      <c r="I25" s="474"/>
    </row>
    <row r="26" spans="1:9" ht="20.399999999999999" customHeight="1">
      <c r="A26" s="632" t="s">
        <v>294</v>
      </c>
      <c r="B26" s="632"/>
      <c r="C26" s="632"/>
      <c r="D26" s="632"/>
      <c r="E26" s="632"/>
      <c r="F26" s="632"/>
      <c r="G26" s="632"/>
      <c r="H26" s="474"/>
      <c r="I26" s="474"/>
    </row>
    <row r="27" spans="1:9">
      <c r="A27" s="632" t="s">
        <v>288</v>
      </c>
      <c r="B27" s="632"/>
      <c r="C27" s="632"/>
      <c r="D27" s="632"/>
      <c r="E27" s="632"/>
      <c r="F27" s="632"/>
      <c r="G27" s="632"/>
      <c r="H27" s="474"/>
      <c r="I27" s="474"/>
    </row>
    <row r="28" spans="1:9" ht="43.5" customHeight="1">
      <c r="A28" s="632" t="s">
        <v>295</v>
      </c>
      <c r="B28" s="632"/>
      <c r="C28" s="632"/>
      <c r="D28" s="632"/>
      <c r="E28" s="632"/>
      <c r="F28" s="632"/>
      <c r="G28" s="632"/>
      <c r="H28" s="474"/>
      <c r="I28" s="474"/>
    </row>
    <row r="29" spans="1:9">
      <c r="A29" s="465" t="s">
        <v>621</v>
      </c>
      <c r="B29" s="465"/>
      <c r="C29" s="465"/>
      <c r="D29" s="465"/>
      <c r="E29" s="465"/>
      <c r="F29" s="465"/>
      <c r="G29" s="465"/>
      <c r="H29" s="212"/>
      <c r="I29" s="212"/>
    </row>
    <row r="30" spans="1:9">
      <c r="A30" s="212"/>
      <c r="B30" s="212"/>
      <c r="C30" s="212"/>
      <c r="D30" s="212"/>
      <c r="E30" s="212"/>
      <c r="F30" s="212"/>
      <c r="G30" s="212"/>
      <c r="H30" s="212"/>
      <c r="I30" s="212"/>
    </row>
    <row r="31" spans="1:9" ht="15">
      <c r="A31" s="152" t="s">
        <v>430</v>
      </c>
      <c r="B31" s="152"/>
    </row>
    <row r="32" spans="1:9" ht="15">
      <c r="A32" s="205"/>
      <c r="B32" s="206">
        <v>2020</v>
      </c>
      <c r="C32" s="206">
        <v>2019</v>
      </c>
      <c r="D32" s="207">
        <v>2018</v>
      </c>
      <c r="E32" s="208">
        <v>2017</v>
      </c>
      <c r="F32" s="208" t="s">
        <v>431</v>
      </c>
      <c r="G32" s="209"/>
    </row>
    <row r="33" spans="1:9">
      <c r="A33" s="100" t="s">
        <v>90</v>
      </c>
      <c r="B33" s="7">
        <v>0.73</v>
      </c>
      <c r="C33" s="7">
        <v>0.88</v>
      </c>
      <c r="D33" s="210">
        <v>1.1599999999999999</v>
      </c>
      <c r="E33" s="210">
        <v>1.25</v>
      </c>
      <c r="F33" s="7">
        <v>1.35</v>
      </c>
      <c r="G33" s="211"/>
    </row>
    <row r="34" spans="1:9">
      <c r="A34" s="100" t="s">
        <v>74</v>
      </c>
      <c r="B34" s="7">
        <v>81</v>
      </c>
      <c r="C34" s="7">
        <v>86</v>
      </c>
      <c r="D34" s="210">
        <v>69</v>
      </c>
      <c r="E34" s="210">
        <v>85</v>
      </c>
      <c r="F34" s="7">
        <v>71</v>
      </c>
      <c r="G34" s="211"/>
    </row>
    <row r="35" spans="1:9">
      <c r="A35" s="100" t="s">
        <v>75</v>
      </c>
      <c r="B35" s="7">
        <v>0.31</v>
      </c>
      <c r="C35" s="7">
        <v>0.38</v>
      </c>
      <c r="D35" s="210">
        <v>0.44</v>
      </c>
      <c r="E35" s="210">
        <v>0.62</v>
      </c>
      <c r="F35" s="7">
        <v>0.55000000000000004</v>
      </c>
      <c r="G35" s="211"/>
    </row>
    <row r="36" spans="1:9">
      <c r="A36" s="100" t="s">
        <v>76</v>
      </c>
      <c r="B36" s="7">
        <v>0.14000000000000001</v>
      </c>
      <c r="C36" s="7">
        <v>0.2</v>
      </c>
      <c r="D36" s="210">
        <v>0.27</v>
      </c>
      <c r="E36" s="210">
        <v>0.18</v>
      </c>
      <c r="F36" s="7">
        <v>0.33</v>
      </c>
    </row>
    <row r="37" spans="1:9">
      <c r="A37" s="100" t="s">
        <v>88</v>
      </c>
      <c r="B37" s="7">
        <v>0.45</v>
      </c>
      <c r="C37" s="7">
        <v>0.57999999999999996</v>
      </c>
      <c r="D37" s="210">
        <v>0.71</v>
      </c>
      <c r="E37" s="210">
        <v>0.8</v>
      </c>
      <c r="F37" s="7">
        <v>0.88</v>
      </c>
    </row>
    <row r="38" spans="1:9">
      <c r="A38" s="100" t="s">
        <v>77</v>
      </c>
      <c r="B38" s="7">
        <v>21.64</v>
      </c>
      <c r="C38" s="7">
        <v>43.16</v>
      </c>
      <c r="D38" s="210">
        <v>94.59</v>
      </c>
      <c r="E38" s="210">
        <v>34.659999999999997</v>
      </c>
      <c r="F38" s="7">
        <v>37.72</v>
      </c>
    </row>
    <row r="39" spans="1:9">
      <c r="A39" s="100" t="s">
        <v>78</v>
      </c>
      <c r="B39" s="7">
        <v>0</v>
      </c>
      <c r="C39" s="7">
        <v>1</v>
      </c>
      <c r="D39" s="210">
        <v>2</v>
      </c>
      <c r="E39" s="210">
        <v>0</v>
      </c>
      <c r="F39" s="7">
        <v>0</v>
      </c>
    </row>
    <row r="40" spans="1:9" ht="45" customHeight="1">
      <c r="A40" s="631" t="s">
        <v>432</v>
      </c>
      <c r="B40" s="631"/>
      <c r="C40" s="631"/>
      <c r="D40" s="631"/>
      <c r="E40" s="631"/>
      <c r="F40" s="631"/>
      <c r="G40" s="473"/>
      <c r="H40" s="473"/>
    </row>
    <row r="41" spans="1:9" s="12" customFormat="1" ht="10" customHeight="1">
      <c r="A41" s="633" t="s">
        <v>619</v>
      </c>
      <c r="B41" s="633"/>
      <c r="C41" s="633"/>
      <c r="D41" s="633"/>
      <c r="E41" s="633"/>
      <c r="F41" s="633"/>
      <c r="G41" s="475"/>
    </row>
    <row r="42" spans="1:9" s="12" customFormat="1" ht="21" customHeight="1">
      <c r="A42" s="632" t="s">
        <v>287</v>
      </c>
      <c r="B42" s="632"/>
      <c r="C42" s="632"/>
      <c r="D42" s="632"/>
      <c r="E42" s="632"/>
      <c r="F42" s="632"/>
      <c r="G42" s="474"/>
      <c r="H42" s="474"/>
      <c r="I42" s="474"/>
    </row>
    <row r="43" spans="1:9" s="12" customFormat="1" ht="20.399999999999999" customHeight="1">
      <c r="A43" s="632" t="s">
        <v>294</v>
      </c>
      <c r="B43" s="632"/>
      <c r="C43" s="632"/>
      <c r="D43" s="632"/>
      <c r="E43" s="632"/>
      <c r="F43" s="632"/>
      <c r="G43" s="474"/>
      <c r="H43" s="474"/>
      <c r="I43" s="474"/>
    </row>
    <row r="44" spans="1:9" s="12" customFormat="1" ht="13.5" customHeight="1">
      <c r="A44" s="632" t="s">
        <v>288</v>
      </c>
      <c r="B44" s="632"/>
      <c r="C44" s="632"/>
      <c r="D44" s="632"/>
      <c r="E44" s="632"/>
      <c r="F44" s="632"/>
      <c r="G44" s="474"/>
      <c r="H44" s="474"/>
      <c r="I44" s="474"/>
    </row>
    <row r="45" spans="1:9" s="12" customFormat="1" ht="43.5" customHeight="1">
      <c r="A45" s="632" t="s">
        <v>295</v>
      </c>
      <c r="B45" s="632"/>
      <c r="C45" s="632"/>
      <c r="D45" s="632"/>
      <c r="E45" s="632"/>
      <c r="F45" s="632"/>
      <c r="G45" s="474"/>
      <c r="H45" s="474"/>
      <c r="I45" s="474"/>
    </row>
    <row r="47" spans="1:9" ht="15.5">
      <c r="A47" s="215" t="s">
        <v>622</v>
      </c>
      <c r="B47" s="215"/>
    </row>
    <row r="48" spans="1:9">
      <c r="A48" s="206" t="s">
        <v>79</v>
      </c>
      <c r="B48" s="216">
        <v>2020</v>
      </c>
      <c r="C48" s="216">
        <v>2019</v>
      </c>
      <c r="D48" s="217">
        <v>2018</v>
      </c>
      <c r="E48" s="208">
        <v>2017</v>
      </c>
      <c r="F48" s="218">
        <v>2016</v>
      </c>
      <c r="G48" s="208">
        <v>2015</v>
      </c>
    </row>
    <row r="49" spans="1:7">
      <c r="A49" s="100" t="s">
        <v>80</v>
      </c>
      <c r="B49" s="160">
        <v>2</v>
      </c>
      <c r="C49" s="100">
        <v>1</v>
      </c>
      <c r="D49" s="7">
        <v>1</v>
      </c>
      <c r="E49" s="210">
        <v>3</v>
      </c>
      <c r="F49" s="160">
        <v>1</v>
      </c>
      <c r="G49" s="7">
        <v>3</v>
      </c>
    </row>
    <row r="50" spans="1:7">
      <c r="A50" s="100" t="s">
        <v>289</v>
      </c>
      <c r="B50" s="100">
        <v>0</v>
      </c>
      <c r="C50" s="100">
        <v>4</v>
      </c>
      <c r="D50" s="7">
        <v>2</v>
      </c>
      <c r="E50" s="210">
        <v>5</v>
      </c>
      <c r="F50" s="160">
        <v>9</v>
      </c>
      <c r="G50" s="7">
        <v>12</v>
      </c>
    </row>
    <row r="51" spans="1:7">
      <c r="A51" s="100" t="s">
        <v>81</v>
      </c>
      <c r="B51" s="100">
        <v>23</v>
      </c>
      <c r="C51" s="100">
        <v>11</v>
      </c>
      <c r="D51" s="7">
        <v>6</v>
      </c>
      <c r="E51" s="210">
        <v>6</v>
      </c>
      <c r="F51" s="160">
        <v>9</v>
      </c>
      <c r="G51" s="7">
        <v>9</v>
      </c>
    </row>
    <row r="52" spans="1:7">
      <c r="A52" s="100" t="s">
        <v>82</v>
      </c>
      <c r="B52" s="100">
        <v>0</v>
      </c>
      <c r="C52" s="100">
        <v>2</v>
      </c>
      <c r="D52" s="7">
        <v>0</v>
      </c>
      <c r="E52" s="210">
        <v>0</v>
      </c>
      <c r="F52" s="160">
        <v>0</v>
      </c>
      <c r="G52" s="7">
        <v>1</v>
      </c>
    </row>
    <row r="53" spans="1:7">
      <c r="A53" s="100" t="s">
        <v>185</v>
      </c>
      <c r="B53" s="100">
        <v>5</v>
      </c>
      <c r="C53" s="100">
        <v>1</v>
      </c>
      <c r="D53" s="7">
        <v>8</v>
      </c>
      <c r="E53" s="210">
        <v>4</v>
      </c>
      <c r="F53" s="160">
        <v>2</v>
      </c>
      <c r="G53" s="7">
        <v>1</v>
      </c>
    </row>
    <row r="54" spans="1:7">
      <c r="A54" s="101" t="s">
        <v>9</v>
      </c>
      <c r="B54" s="101">
        <v>30</v>
      </c>
      <c r="C54" s="101">
        <v>19</v>
      </c>
      <c r="D54" s="19">
        <v>17</v>
      </c>
      <c r="E54" s="219">
        <v>18</v>
      </c>
      <c r="F54" s="101">
        <v>21</v>
      </c>
      <c r="G54" s="19">
        <v>26</v>
      </c>
    </row>
    <row r="55" spans="1:7">
      <c r="A55" s="466" t="s">
        <v>623</v>
      </c>
      <c r="B55" s="476"/>
      <c r="C55" s="476"/>
      <c r="D55" s="476"/>
      <c r="E55" s="476"/>
      <c r="F55" s="476"/>
      <c r="G55" s="476"/>
    </row>
    <row r="56" spans="1:7" ht="21" customHeight="1">
      <c r="A56" s="571" t="s">
        <v>624</v>
      </c>
      <c r="B56" s="571"/>
      <c r="C56" s="571"/>
      <c r="D56" s="571"/>
      <c r="E56" s="571"/>
      <c r="F56" s="571"/>
      <c r="G56" s="571"/>
    </row>
    <row r="57" spans="1:7">
      <c r="A57" s="569" t="s">
        <v>625</v>
      </c>
      <c r="B57" s="569"/>
      <c r="C57" s="569"/>
      <c r="D57" s="569"/>
      <c r="E57" s="569"/>
      <c r="F57" s="569"/>
      <c r="G57" s="569"/>
    </row>
    <row r="58" spans="1:7" ht="13.5" customHeight="1">
      <c r="A58" s="569" t="s">
        <v>626</v>
      </c>
      <c r="B58" s="569"/>
      <c r="C58" s="569"/>
      <c r="D58" s="569"/>
      <c r="E58" s="569"/>
      <c r="F58" s="569"/>
      <c r="G58" s="569"/>
    </row>
    <row r="59" spans="1:7" ht="12" customHeight="1">
      <c r="A59" s="569" t="s">
        <v>627</v>
      </c>
      <c r="B59" s="569"/>
      <c r="C59" s="569"/>
      <c r="D59" s="569"/>
      <c r="E59" s="569"/>
      <c r="F59" s="569"/>
      <c r="G59" s="569"/>
    </row>
    <row r="60" spans="1:7" ht="12" customHeight="1">
      <c r="A60" s="466"/>
      <c r="B60" s="466"/>
      <c r="C60" s="466"/>
      <c r="D60" s="466"/>
      <c r="E60" s="466"/>
      <c r="F60" s="466"/>
      <c r="G60" s="466"/>
    </row>
    <row r="61" spans="1:7" ht="15">
      <c r="A61" s="152" t="s">
        <v>433</v>
      </c>
      <c r="B61" s="152"/>
    </row>
    <row r="62" spans="1:7">
      <c r="A62" s="206"/>
      <c r="B62" s="216">
        <v>2020</v>
      </c>
      <c r="C62" s="216">
        <v>2019</v>
      </c>
      <c r="D62" s="217">
        <v>2018</v>
      </c>
      <c r="E62" s="208">
        <v>2017</v>
      </c>
      <c r="F62" s="208">
        <v>2016</v>
      </c>
      <c r="G62" s="208">
        <v>2015</v>
      </c>
    </row>
    <row r="63" spans="1:7">
      <c r="A63" s="220" t="s">
        <v>14</v>
      </c>
      <c r="B63" s="100">
        <v>6</v>
      </c>
      <c r="C63" s="100">
        <v>1</v>
      </c>
      <c r="D63" s="7">
        <v>4</v>
      </c>
      <c r="E63" s="210">
        <v>2</v>
      </c>
      <c r="F63" s="7">
        <v>0</v>
      </c>
      <c r="G63" s="7">
        <v>1</v>
      </c>
    </row>
    <row r="64" spans="1:7">
      <c r="A64" s="220" t="s">
        <v>15</v>
      </c>
      <c r="B64" s="100">
        <v>24</v>
      </c>
      <c r="C64" s="100">
        <v>18</v>
      </c>
      <c r="D64" s="7">
        <v>13</v>
      </c>
      <c r="E64" s="210">
        <v>16</v>
      </c>
      <c r="F64" s="7">
        <v>21</v>
      </c>
      <c r="G64" s="7">
        <v>25</v>
      </c>
    </row>
    <row r="65" spans="1:7">
      <c r="A65" s="101" t="s">
        <v>9</v>
      </c>
      <c r="B65" s="101">
        <f>SUM(B63:B64)</f>
        <v>30</v>
      </c>
      <c r="C65" s="101">
        <v>19</v>
      </c>
      <c r="D65" s="19">
        <v>17</v>
      </c>
      <c r="E65" s="219">
        <v>18</v>
      </c>
      <c r="F65" s="19">
        <v>21</v>
      </c>
      <c r="G65" s="19">
        <v>26</v>
      </c>
    </row>
    <row r="66" spans="1:7">
      <c r="A66" s="466" t="s">
        <v>623</v>
      </c>
      <c r="B66" s="476"/>
      <c r="C66" s="476"/>
      <c r="D66" s="476"/>
      <c r="E66" s="476"/>
      <c r="F66" s="476"/>
      <c r="G66" s="476"/>
    </row>
    <row r="67" spans="1:7" ht="21" customHeight="1">
      <c r="A67" s="571" t="s">
        <v>624</v>
      </c>
      <c r="B67" s="571"/>
      <c r="C67" s="571"/>
      <c r="D67" s="571"/>
      <c r="E67" s="571"/>
      <c r="F67" s="571"/>
      <c r="G67" s="571"/>
    </row>
    <row r="68" spans="1:7">
      <c r="A68" s="569" t="s">
        <v>625</v>
      </c>
      <c r="B68" s="569"/>
      <c r="C68" s="569"/>
      <c r="D68" s="569"/>
      <c r="E68" s="569"/>
      <c r="F68" s="569"/>
      <c r="G68" s="569"/>
    </row>
    <row r="69" spans="1:7">
      <c r="A69" s="221"/>
      <c r="B69" s="221"/>
    </row>
    <row r="70" spans="1:7" ht="15">
      <c r="A70" s="152" t="s">
        <v>434</v>
      </c>
      <c r="B70" s="152"/>
    </row>
    <row r="71" spans="1:7" ht="15">
      <c r="A71" s="206"/>
      <c r="B71" s="216">
        <v>2020</v>
      </c>
      <c r="C71" s="216">
        <v>2019</v>
      </c>
      <c r="D71" s="217" t="s">
        <v>435</v>
      </c>
      <c r="E71" s="217" t="s">
        <v>436</v>
      </c>
      <c r="F71" s="208" t="s">
        <v>437</v>
      </c>
    </row>
    <row r="72" spans="1:7" ht="26">
      <c r="A72" s="220" t="s">
        <v>83</v>
      </c>
      <c r="B72" s="100">
        <v>0.31</v>
      </c>
      <c r="C72" s="100">
        <v>0.18</v>
      </c>
      <c r="D72" s="7">
        <v>0.17</v>
      </c>
      <c r="E72" s="7">
        <v>0.19</v>
      </c>
      <c r="F72" s="7">
        <v>0.22</v>
      </c>
    </row>
    <row r="73" spans="1:7" ht="26">
      <c r="A73" s="220" t="s">
        <v>84</v>
      </c>
      <c r="B73" s="100">
        <v>1.57</v>
      </c>
      <c r="C73" s="100">
        <v>0.9</v>
      </c>
      <c r="D73" s="7">
        <v>0.84</v>
      </c>
      <c r="E73" s="7">
        <v>0.94</v>
      </c>
      <c r="F73" s="7">
        <v>1.1000000000000001</v>
      </c>
    </row>
    <row r="74" spans="1:7">
      <c r="A74" s="466" t="s">
        <v>623</v>
      </c>
      <c r="B74" s="476"/>
      <c r="C74" s="476"/>
      <c r="D74" s="476"/>
      <c r="E74" s="476"/>
      <c r="F74" s="476"/>
      <c r="G74" s="476"/>
    </row>
    <row r="75" spans="1:7" ht="21" customHeight="1">
      <c r="A75" s="571" t="s">
        <v>624</v>
      </c>
      <c r="B75" s="571"/>
      <c r="C75" s="571"/>
      <c r="D75" s="571"/>
      <c r="E75" s="571"/>
      <c r="F75" s="571"/>
      <c r="G75" s="251"/>
    </row>
    <row r="76" spans="1:7">
      <c r="A76" s="569" t="s">
        <v>625</v>
      </c>
      <c r="B76" s="569"/>
      <c r="C76" s="569"/>
      <c r="D76" s="569"/>
      <c r="E76" s="569"/>
      <c r="F76" s="569"/>
      <c r="G76" s="569"/>
    </row>
    <row r="77" spans="1:7" s="223" customFormat="1" ht="13.4" customHeight="1">
      <c r="A77" s="221"/>
      <c r="B77" s="222"/>
    </row>
    <row r="78" spans="1:7" ht="15.5">
      <c r="A78" s="634" t="s">
        <v>438</v>
      </c>
      <c r="B78" s="634"/>
      <c r="C78" s="634"/>
      <c r="D78" s="634"/>
      <c r="E78" s="634"/>
      <c r="F78" s="224"/>
    </row>
    <row r="79" spans="1:7">
      <c r="A79" s="225"/>
      <c r="B79" s="217">
        <v>2020</v>
      </c>
      <c r="C79" s="217">
        <v>2019</v>
      </c>
      <c r="D79" s="217">
        <v>2018</v>
      </c>
      <c r="E79" s="208">
        <v>2017</v>
      </c>
      <c r="F79" s="208">
        <v>2016</v>
      </c>
      <c r="G79" s="208">
        <v>2015</v>
      </c>
    </row>
    <row r="80" spans="1:7">
      <c r="A80" s="220" t="s">
        <v>148</v>
      </c>
      <c r="B80" s="100">
        <v>0.17</v>
      </c>
      <c r="C80" s="100">
        <v>0.22</v>
      </c>
      <c r="D80" s="7">
        <v>0.25</v>
      </c>
      <c r="E80" s="210">
        <v>0.34</v>
      </c>
      <c r="F80" s="7">
        <v>0.32</v>
      </c>
      <c r="G80" s="7">
        <v>0.45</v>
      </c>
    </row>
    <row r="81" spans="1:11" ht="26">
      <c r="A81" s="220" t="s">
        <v>149</v>
      </c>
      <c r="B81" s="100">
        <v>0.04</v>
      </c>
      <c r="C81" s="100">
        <v>0.03</v>
      </c>
      <c r="D81" s="7">
        <v>0.04</v>
      </c>
      <c r="E81" s="210">
        <v>0.08</v>
      </c>
      <c r="F81" s="7">
        <v>0.14000000000000001</v>
      </c>
      <c r="G81" s="7">
        <v>0.09</v>
      </c>
    </row>
    <row r="82" spans="1:11" ht="26">
      <c r="A82" s="220" t="s">
        <v>150</v>
      </c>
      <c r="B82" s="100">
        <v>0.01</v>
      </c>
      <c r="C82" s="100">
        <v>0.02</v>
      </c>
      <c r="D82" s="7">
        <v>0.02</v>
      </c>
      <c r="E82" s="210">
        <v>0.01</v>
      </c>
      <c r="F82" s="7">
        <v>0.04</v>
      </c>
      <c r="G82" s="7">
        <v>0.03</v>
      </c>
    </row>
    <row r="83" spans="1:11">
      <c r="A83" s="101" t="s">
        <v>9</v>
      </c>
      <c r="B83" s="101">
        <v>0.21</v>
      </c>
      <c r="C83" s="101">
        <f>SUM(C80:C82)</f>
        <v>0.27</v>
      </c>
      <c r="D83" s="101">
        <v>0.31</v>
      </c>
      <c r="E83" s="101">
        <f t="shared" ref="E83:G83" si="0">SUM(E80:E82)</f>
        <v>0.43000000000000005</v>
      </c>
      <c r="F83" s="226">
        <f t="shared" si="0"/>
        <v>0.5</v>
      </c>
      <c r="G83" s="19">
        <f t="shared" si="0"/>
        <v>0.57000000000000006</v>
      </c>
    </row>
    <row r="84" spans="1:11" ht="30.5" customHeight="1">
      <c r="A84" s="631" t="s">
        <v>628</v>
      </c>
      <c r="B84" s="631"/>
      <c r="C84" s="631"/>
      <c r="D84" s="631"/>
      <c r="E84" s="631"/>
      <c r="F84" s="631"/>
      <c r="G84" s="631"/>
      <c r="H84" s="474"/>
      <c r="I84" s="474"/>
      <c r="J84" s="474"/>
    </row>
    <row r="85" spans="1:11" ht="24" customHeight="1">
      <c r="A85" s="632" t="s">
        <v>633</v>
      </c>
      <c r="B85" s="632"/>
      <c r="C85" s="632"/>
      <c r="D85" s="632"/>
      <c r="E85" s="632"/>
      <c r="F85" s="632"/>
      <c r="G85" s="632"/>
      <c r="H85" s="474"/>
      <c r="I85" s="474"/>
      <c r="J85" s="474"/>
    </row>
    <row r="86" spans="1:11">
      <c r="A86" s="632"/>
      <c r="B86" s="632"/>
      <c r="C86" s="632"/>
      <c r="D86" s="632"/>
      <c r="E86" s="632"/>
      <c r="F86" s="632"/>
      <c r="G86" s="632"/>
    </row>
    <row r="87" spans="1:11" ht="15.5">
      <c r="A87" s="634" t="s">
        <v>439</v>
      </c>
      <c r="B87" s="634"/>
      <c r="C87" s="634"/>
      <c r="D87" s="634"/>
      <c r="E87" s="634"/>
      <c r="F87" s="224"/>
    </row>
    <row r="88" spans="1:11">
      <c r="A88" s="225"/>
      <c r="B88" s="217">
        <v>2020</v>
      </c>
      <c r="C88" s="217">
        <v>2019</v>
      </c>
      <c r="D88" s="217">
        <v>2018</v>
      </c>
      <c r="E88" s="208">
        <v>2017</v>
      </c>
      <c r="F88" s="213"/>
    </row>
    <row r="89" spans="1:11">
      <c r="A89" s="220" t="s">
        <v>148</v>
      </c>
      <c r="B89" s="100">
        <v>0.18</v>
      </c>
      <c r="C89" s="100">
        <v>0.25</v>
      </c>
      <c r="D89" s="472">
        <v>0.3</v>
      </c>
      <c r="E89" s="7">
        <v>0.45</v>
      </c>
      <c r="F89" s="214"/>
    </row>
    <row r="90" spans="1:11" ht="26">
      <c r="A90" s="220" t="s">
        <v>149</v>
      </c>
      <c r="B90" s="100">
        <v>0.03</v>
      </c>
      <c r="C90" s="100">
        <v>0.03</v>
      </c>
      <c r="D90" s="7">
        <v>0.04</v>
      </c>
      <c r="E90" s="472">
        <v>0.1</v>
      </c>
      <c r="F90" s="214"/>
    </row>
    <row r="91" spans="1:11" ht="27.65" customHeight="1">
      <c r="A91" s="220" t="s">
        <v>150</v>
      </c>
      <c r="B91" s="100">
        <v>0.01</v>
      </c>
      <c r="C91" s="100">
        <v>0.03</v>
      </c>
      <c r="D91" s="7">
        <v>0.02</v>
      </c>
      <c r="E91" s="7">
        <v>0.01</v>
      </c>
      <c r="F91" s="214"/>
    </row>
    <row r="92" spans="1:11">
      <c r="A92" s="101" t="s">
        <v>9</v>
      </c>
      <c r="B92" s="11">
        <v>0.21</v>
      </c>
      <c r="C92" s="101">
        <f>SUM(C89:C91)</f>
        <v>0.31000000000000005</v>
      </c>
      <c r="D92" s="101">
        <v>0.37</v>
      </c>
      <c r="E92" s="19">
        <v>0.56999999999999995</v>
      </c>
      <c r="F92" s="213"/>
    </row>
    <row r="93" spans="1:11" ht="39" customHeight="1">
      <c r="A93" s="631" t="s">
        <v>628</v>
      </c>
      <c r="B93" s="631"/>
      <c r="C93" s="631"/>
      <c r="D93" s="631"/>
      <c r="E93" s="631"/>
      <c r="F93" s="474"/>
      <c r="G93" s="474"/>
      <c r="H93" s="474"/>
      <c r="I93" s="474"/>
      <c r="J93" s="474"/>
      <c r="K93" s="221"/>
    </row>
    <row r="94" spans="1:11" ht="32.5" customHeight="1">
      <c r="A94" s="632" t="s">
        <v>632</v>
      </c>
      <c r="B94" s="632"/>
      <c r="C94" s="632"/>
      <c r="D94" s="632"/>
      <c r="E94" s="632"/>
      <c r="F94" s="474"/>
      <c r="G94" s="474"/>
      <c r="H94" s="474"/>
      <c r="I94" s="474"/>
      <c r="J94" s="474"/>
    </row>
    <row r="95" spans="1:11" ht="14.5" customHeight="1">
      <c r="A95" s="632" t="s">
        <v>440</v>
      </c>
      <c r="B95" s="632"/>
      <c r="C95" s="632"/>
      <c r="D95" s="632"/>
      <c r="E95" s="632"/>
      <c r="F95" s="474"/>
      <c r="G95" s="474"/>
      <c r="H95" s="474"/>
      <c r="I95" s="474"/>
      <c r="J95" s="474"/>
    </row>
    <row r="96" spans="1:11">
      <c r="A96" s="177"/>
      <c r="B96" s="177"/>
      <c r="C96" s="177"/>
      <c r="D96" s="177"/>
      <c r="E96" s="177"/>
      <c r="F96" s="177"/>
      <c r="G96" s="177"/>
      <c r="H96" s="177"/>
      <c r="I96" s="177"/>
      <c r="J96" s="177"/>
    </row>
    <row r="97" spans="1:12" ht="15">
      <c r="A97" s="152" t="s">
        <v>449</v>
      </c>
    </row>
    <row r="98" spans="1:12">
      <c r="A98" s="621"/>
      <c r="B98" s="619" t="s">
        <v>85</v>
      </c>
      <c r="C98" s="627"/>
      <c r="D98" s="620"/>
      <c r="E98" s="619" t="s">
        <v>11</v>
      </c>
      <c r="F98" s="620"/>
      <c r="G98" s="619" t="s">
        <v>36</v>
      </c>
      <c r="H98" s="620"/>
      <c r="I98" s="619" t="s">
        <v>12</v>
      </c>
      <c r="J98" s="620"/>
      <c r="K98" s="619" t="s">
        <v>10</v>
      </c>
      <c r="L98" s="620"/>
    </row>
    <row r="99" spans="1:12">
      <c r="A99" s="621"/>
      <c r="B99" s="227" t="s">
        <v>86</v>
      </c>
      <c r="C99" s="227" t="s">
        <v>61</v>
      </c>
      <c r="D99" s="227" t="s">
        <v>87</v>
      </c>
      <c r="E99" s="227" t="s">
        <v>61</v>
      </c>
      <c r="F99" s="227" t="s">
        <v>87</v>
      </c>
      <c r="G99" s="227" t="s">
        <v>61</v>
      </c>
      <c r="H99" s="227" t="s">
        <v>87</v>
      </c>
      <c r="I99" s="227" t="s">
        <v>61</v>
      </c>
      <c r="J99" s="227" t="s">
        <v>87</v>
      </c>
      <c r="K99" s="227" t="s">
        <v>61</v>
      </c>
      <c r="L99" s="227" t="s">
        <v>87</v>
      </c>
    </row>
    <row r="100" spans="1:12">
      <c r="A100" s="173" t="s">
        <v>274</v>
      </c>
      <c r="B100" s="174">
        <v>0.28999999999999998</v>
      </c>
      <c r="C100" s="174">
        <v>0.59817460861247429</v>
      </c>
      <c r="D100" s="174">
        <v>0.1407930393626976</v>
      </c>
      <c r="E100" s="174">
        <v>0.72171383997668037</v>
      </c>
      <c r="F100" s="174">
        <v>0.17845609016965081</v>
      </c>
      <c r="G100" s="174">
        <v>0.43611383036160523</v>
      </c>
      <c r="H100" s="174">
        <v>0.40447345211195102</v>
      </c>
      <c r="I100" s="174">
        <v>6.4499052138377033E-2</v>
      </c>
      <c r="J100" s="174">
        <v>9.947180471695298E-2</v>
      </c>
      <c r="K100" s="174">
        <v>0.65788983236198251</v>
      </c>
      <c r="L100" s="174">
        <v>0.29094423666017627</v>
      </c>
    </row>
    <row r="101" spans="1:12">
      <c r="A101" s="173" t="s">
        <v>76</v>
      </c>
      <c r="B101" s="174">
        <v>0.14394350769313338</v>
      </c>
      <c r="C101" s="174">
        <v>0.26558465311103746</v>
      </c>
      <c r="D101" s="174">
        <v>7.9041706308882853E-2</v>
      </c>
      <c r="E101" s="174">
        <v>0.34697780768109637</v>
      </c>
      <c r="F101" s="174">
        <v>0.24473978080409253</v>
      </c>
      <c r="G101" s="174">
        <v>0</v>
      </c>
      <c r="H101" s="174">
        <v>0.40447345211195102</v>
      </c>
      <c r="I101" s="174">
        <v>0</v>
      </c>
      <c r="J101" s="174">
        <v>0</v>
      </c>
      <c r="K101" s="174">
        <v>0.2753957437794346</v>
      </c>
      <c r="L101" s="174">
        <v>0.20638408905943542</v>
      </c>
    </row>
    <row r="102" spans="1:12">
      <c r="A102" s="173" t="s">
        <v>275</v>
      </c>
      <c r="B102" s="174">
        <v>0.43</v>
      </c>
      <c r="C102" s="174">
        <v>0.8637592617235117</v>
      </c>
      <c r="D102" s="174">
        <v>0.21983474567158046</v>
      </c>
      <c r="E102" s="174">
        <v>1.0686916476577768</v>
      </c>
      <c r="F102" s="174">
        <v>0.42319587097374334</v>
      </c>
      <c r="G102" s="174">
        <v>0.43611383036160523</v>
      </c>
      <c r="H102" s="174">
        <v>0.80894690422390203</v>
      </c>
      <c r="I102" s="174">
        <v>6.4499052138377033E-2</v>
      </c>
      <c r="J102" s="174">
        <v>9.947180471695298E-2</v>
      </c>
      <c r="K102" s="174">
        <v>0.93328557614141716</v>
      </c>
      <c r="L102" s="174">
        <v>0.49732832571961172</v>
      </c>
    </row>
    <row r="103" spans="1:12">
      <c r="A103" s="173" t="s">
        <v>89</v>
      </c>
      <c r="B103" s="174">
        <v>0.29509266800930356</v>
      </c>
      <c r="C103" s="174">
        <v>0.34452908210918065</v>
      </c>
      <c r="D103" s="174">
        <v>0.26871580088891611</v>
      </c>
      <c r="E103" s="174">
        <v>0.34697780768109637</v>
      </c>
      <c r="F103" s="174">
        <v>0.82089801478039359</v>
      </c>
      <c r="G103" s="174">
        <v>0.87222766072321045</v>
      </c>
      <c r="H103" s="174">
        <v>1.0111836302798776</v>
      </c>
      <c r="I103" s="174">
        <v>0.12899810427675407</v>
      </c>
      <c r="J103" s="174">
        <v>9.1820127431033516E-2</v>
      </c>
      <c r="K103" s="174">
        <v>0.28763555461407619</v>
      </c>
      <c r="L103" s="174">
        <v>0.14188906122836181</v>
      </c>
    </row>
    <row r="104" spans="1:12">
      <c r="A104" s="173" t="s">
        <v>90</v>
      </c>
      <c r="B104" s="174">
        <v>0.73</v>
      </c>
      <c r="C104" s="174">
        <v>1.2082883438326923</v>
      </c>
      <c r="D104" s="174">
        <v>0.48855054656049657</v>
      </c>
      <c r="E104" s="174">
        <v>1.4156694553388731</v>
      </c>
      <c r="F104" s="174">
        <v>1.244093885754137</v>
      </c>
      <c r="G104" s="174">
        <v>1.3083414910848157</v>
      </c>
      <c r="H104" s="174">
        <v>1.8201305345037797</v>
      </c>
      <c r="I104" s="174">
        <v>0.1934971564151311</v>
      </c>
      <c r="J104" s="174">
        <v>0.19129193214798651</v>
      </c>
      <c r="K104" s="174">
        <v>1.2209211307554932</v>
      </c>
      <c r="L104" s="174">
        <v>0.63921738694797359</v>
      </c>
    </row>
    <row r="105" spans="1:12">
      <c r="A105" s="173" t="s">
        <v>276</v>
      </c>
      <c r="B105" s="174">
        <v>27.52</v>
      </c>
      <c r="C105" s="174">
        <v>44.367012752601561</v>
      </c>
      <c r="D105" s="174">
        <v>18.493809234182155</v>
      </c>
      <c r="E105" s="174">
        <v>59.02786464270811</v>
      </c>
      <c r="F105" s="174">
        <v>80.407215485011236</v>
      </c>
      <c r="G105" s="174">
        <v>23.259404285952279</v>
      </c>
      <c r="H105" s="174">
        <v>4.2469712471754857</v>
      </c>
      <c r="I105" s="174">
        <v>5.9339127967306871</v>
      </c>
      <c r="J105" s="174">
        <v>2.5327051816393413</v>
      </c>
      <c r="K105" s="174">
        <v>5.780250666659466</v>
      </c>
      <c r="L105" s="174">
        <v>2.8908104696727857</v>
      </c>
    </row>
    <row r="106" spans="1:12">
      <c r="A106" s="173" t="s">
        <v>91</v>
      </c>
      <c r="B106" s="174">
        <v>11.534469629421967</v>
      </c>
      <c r="C106" s="174">
        <v>30.476448083604186</v>
      </c>
      <c r="D106" s="174">
        <v>2.6763136052950784</v>
      </c>
      <c r="E106" s="174">
        <v>43.399984184751531</v>
      </c>
      <c r="F106" s="174">
        <v>2.7841499288331173</v>
      </c>
      <c r="G106" s="174">
        <v>0</v>
      </c>
      <c r="H106" s="174">
        <v>10.757474482252928</v>
      </c>
      <c r="I106" s="174">
        <v>0</v>
      </c>
      <c r="J106" s="174">
        <v>0</v>
      </c>
      <c r="K106" s="174">
        <v>0</v>
      </c>
      <c r="L106" s="174">
        <v>0</v>
      </c>
    </row>
    <row r="107" spans="1:12" ht="23.5" customHeight="1">
      <c r="A107" s="573" t="s">
        <v>631</v>
      </c>
      <c r="B107" s="573"/>
      <c r="C107" s="573"/>
      <c r="D107" s="573"/>
      <c r="E107" s="573"/>
      <c r="F107" s="573"/>
      <c r="G107" s="573"/>
      <c r="H107" s="573"/>
      <c r="I107" s="573"/>
      <c r="J107" s="573"/>
      <c r="K107" s="573"/>
      <c r="L107" s="573"/>
    </row>
    <row r="108" spans="1:12">
      <c r="A108" s="480"/>
      <c r="B108" s="481"/>
      <c r="C108" s="481"/>
      <c r="D108" s="481"/>
      <c r="E108" s="481"/>
      <c r="F108" s="481"/>
      <c r="G108" s="481"/>
      <c r="H108" s="481"/>
      <c r="I108" s="481"/>
      <c r="J108" s="481"/>
      <c r="K108" s="481"/>
      <c r="L108" s="481"/>
    </row>
    <row r="109" spans="1:12" ht="15">
      <c r="A109" s="152" t="s">
        <v>629</v>
      </c>
    </row>
    <row r="110" spans="1:12">
      <c r="A110" s="621"/>
      <c r="B110" s="619" t="s">
        <v>85</v>
      </c>
      <c r="C110" s="627"/>
      <c r="D110" s="620"/>
      <c r="E110" s="619" t="s">
        <v>11</v>
      </c>
      <c r="F110" s="620"/>
      <c r="G110" s="619" t="s">
        <v>36</v>
      </c>
      <c r="H110" s="620"/>
      <c r="I110" s="619" t="s">
        <v>12</v>
      </c>
      <c r="J110" s="620"/>
      <c r="K110" s="619" t="s">
        <v>10</v>
      </c>
      <c r="L110" s="620"/>
    </row>
    <row r="111" spans="1:12">
      <c r="A111" s="621"/>
      <c r="B111" s="227" t="s">
        <v>86</v>
      </c>
      <c r="C111" s="227" t="s">
        <v>61</v>
      </c>
      <c r="D111" s="227" t="s">
        <v>87</v>
      </c>
      <c r="E111" s="227" t="s">
        <v>61</v>
      </c>
      <c r="F111" s="227" t="s">
        <v>87</v>
      </c>
      <c r="G111" s="227" t="s">
        <v>61</v>
      </c>
      <c r="H111" s="227" t="s">
        <v>87</v>
      </c>
      <c r="I111" s="227" t="s">
        <v>61</v>
      </c>
      <c r="J111" s="227" t="s">
        <v>87</v>
      </c>
      <c r="K111" s="227" t="s">
        <v>61</v>
      </c>
      <c r="L111" s="227" t="s">
        <v>87</v>
      </c>
    </row>
    <row r="112" spans="1:12">
      <c r="A112" s="173" t="s">
        <v>274</v>
      </c>
      <c r="B112" s="174">
        <v>0.30944613488008327</v>
      </c>
      <c r="C112" s="174">
        <v>0.60595230516120491</v>
      </c>
      <c r="D112" s="174">
        <v>0.13852009482031735</v>
      </c>
      <c r="E112" s="174">
        <v>0.73857800653179939</v>
      </c>
      <c r="F112" s="174">
        <v>0.17322614937624498</v>
      </c>
      <c r="G112" s="174">
        <v>0.43611383036160523</v>
      </c>
      <c r="H112" s="174">
        <v>0.40447345211195102</v>
      </c>
      <c r="I112" s="174">
        <v>6.4499052138377033E-2</v>
      </c>
      <c r="J112" s="174">
        <v>9.947180471695298E-2</v>
      </c>
      <c r="K112" s="174">
        <v>0.68294348642649816</v>
      </c>
      <c r="L112" s="174">
        <v>1.9456659803870382</v>
      </c>
    </row>
    <row r="113" spans="1:12">
      <c r="A113" s="173" t="s">
        <v>76</v>
      </c>
      <c r="B113" s="174">
        <v>0.13753161550225923</v>
      </c>
      <c r="C113" s="174">
        <v>0.26118633843155381</v>
      </c>
      <c r="D113" s="174">
        <v>6.6248741001021336E-2</v>
      </c>
      <c r="E113" s="174">
        <v>0.35508558006336505</v>
      </c>
      <c r="F113" s="174">
        <v>0.31180706887724091</v>
      </c>
      <c r="G113" s="174">
        <v>0</v>
      </c>
      <c r="H113" s="174">
        <v>0.40447345211195102</v>
      </c>
      <c r="I113" s="174">
        <v>0</v>
      </c>
      <c r="J113" s="174">
        <v>0</v>
      </c>
      <c r="K113" s="174">
        <v>0</v>
      </c>
      <c r="L113" s="174">
        <v>0</v>
      </c>
    </row>
    <row r="114" spans="1:12">
      <c r="A114" s="173" t="s">
        <v>275</v>
      </c>
      <c r="B114" s="174">
        <v>0.4469777503823425</v>
      </c>
      <c r="C114" s="174">
        <v>0.86713864359275872</v>
      </c>
      <c r="D114" s="174">
        <v>0.2047688358213387</v>
      </c>
      <c r="E114" s="174">
        <v>1.0936635865951645</v>
      </c>
      <c r="F114" s="174">
        <v>0.48503321825348589</v>
      </c>
      <c r="G114" s="174">
        <v>0.43611383036160523</v>
      </c>
      <c r="H114" s="174">
        <v>0.80894690422390203</v>
      </c>
      <c r="I114" s="174">
        <v>6.4499052138377033E-2</v>
      </c>
      <c r="J114" s="174">
        <v>9.947180471695298E-2</v>
      </c>
      <c r="K114" s="174">
        <v>0.68294348642649816</v>
      </c>
      <c r="L114" s="174">
        <v>1.9456659803870382</v>
      </c>
    </row>
    <row r="115" spans="1:12">
      <c r="A115" s="173" t="s">
        <v>89</v>
      </c>
      <c r="B115" s="174">
        <v>0.27888355365735901</v>
      </c>
      <c r="C115" s="174">
        <v>0.35521342026691322</v>
      </c>
      <c r="D115" s="174">
        <v>0.23488189991271202</v>
      </c>
      <c r="E115" s="174">
        <v>0.35508558006336505</v>
      </c>
      <c r="F115" s="174">
        <v>0.76219505725547787</v>
      </c>
      <c r="G115" s="174">
        <v>0.87222766072321045</v>
      </c>
      <c r="H115" s="174">
        <v>1.0111836302798776</v>
      </c>
      <c r="I115" s="174">
        <v>0.12899810427675407</v>
      </c>
      <c r="J115" s="174">
        <v>9.1820127431033516E-2</v>
      </c>
      <c r="K115" s="174">
        <v>0.34147174321324908</v>
      </c>
      <c r="L115" s="174">
        <v>0</v>
      </c>
    </row>
    <row r="116" spans="1:12">
      <c r="A116" s="173" t="s">
        <v>90</v>
      </c>
      <c r="B116" s="174">
        <v>0.7258613040397015</v>
      </c>
      <c r="C116" s="174">
        <v>1.2223520638596719</v>
      </c>
      <c r="D116" s="174">
        <v>0.43965073573405072</v>
      </c>
      <c r="E116" s="174">
        <v>1.4487491666585295</v>
      </c>
      <c r="F116" s="174">
        <v>1.2472282755089639</v>
      </c>
      <c r="G116" s="174">
        <v>1.3083414910848157</v>
      </c>
      <c r="H116" s="174">
        <v>1.8201305345037797</v>
      </c>
      <c r="I116" s="174">
        <v>0.1934971564151311</v>
      </c>
      <c r="J116" s="174">
        <v>0.19129193214798651</v>
      </c>
      <c r="K116" s="174">
        <v>1.0244152296397473</v>
      </c>
      <c r="L116" s="174">
        <v>1.9456659803870382</v>
      </c>
    </row>
    <row r="117" spans="1:12">
      <c r="A117" s="173" t="s">
        <v>276</v>
      </c>
      <c r="B117" s="174">
        <v>21.638307505688786</v>
      </c>
      <c r="C117" s="174">
        <v>47.368754337946605</v>
      </c>
      <c r="D117" s="174">
        <v>6.8055524846503737</v>
      </c>
      <c r="E117" s="174">
        <v>60.407158880379669</v>
      </c>
      <c r="F117" s="174">
        <v>25.949277176561495</v>
      </c>
      <c r="G117" s="174">
        <v>23.259404285952279</v>
      </c>
      <c r="H117" s="174">
        <v>4.2469712471754857</v>
      </c>
      <c r="I117" s="174">
        <v>5.9339127967306871</v>
      </c>
      <c r="J117" s="174">
        <v>2.5327051816393413</v>
      </c>
      <c r="K117" s="174">
        <v>9.9026805531842239</v>
      </c>
      <c r="L117" s="174">
        <v>18.808104477074703</v>
      </c>
    </row>
    <row r="118" spans="1:12">
      <c r="A118" s="173" t="s">
        <v>91</v>
      </c>
      <c r="B118" s="174">
        <v>12.992917342310657</v>
      </c>
      <c r="C118" s="174">
        <v>32.669187211018752</v>
      </c>
      <c r="D118" s="174">
        <v>2.8626022692098299</v>
      </c>
      <c r="E118" s="174">
        <v>44.414104354325701</v>
      </c>
      <c r="F118" s="174">
        <v>2.8406846405069204</v>
      </c>
      <c r="G118" s="174">
        <v>0</v>
      </c>
      <c r="H118" s="174">
        <v>10.757474482252928</v>
      </c>
      <c r="I118" s="174">
        <v>0</v>
      </c>
      <c r="J118" s="174">
        <v>0</v>
      </c>
      <c r="K118" s="174">
        <v>0</v>
      </c>
      <c r="L118" s="174">
        <v>0</v>
      </c>
    </row>
    <row r="119" spans="1:12" ht="18" customHeight="1">
      <c r="A119" s="622" t="s">
        <v>630</v>
      </c>
      <c r="B119" s="622"/>
      <c r="C119" s="622"/>
      <c r="D119" s="622"/>
      <c r="E119" s="622"/>
      <c r="F119" s="622"/>
      <c r="G119" s="622"/>
      <c r="H119" s="622"/>
      <c r="I119" s="622"/>
      <c r="J119" s="622"/>
      <c r="K119" s="622"/>
      <c r="L119" s="622"/>
    </row>
    <row r="120" spans="1:12">
      <c r="A120" s="482"/>
      <c r="B120" s="482"/>
      <c r="C120" s="482"/>
      <c r="D120" s="482"/>
      <c r="E120" s="482"/>
      <c r="F120" s="482"/>
      <c r="G120" s="482"/>
      <c r="H120" s="482"/>
      <c r="I120" s="482"/>
      <c r="J120" s="482"/>
      <c r="K120" s="482"/>
      <c r="L120" s="482"/>
    </row>
    <row r="121" spans="1:12" ht="15">
      <c r="A121" s="152" t="s">
        <v>441</v>
      </c>
    </row>
    <row r="122" spans="1:12">
      <c r="A122" s="621"/>
      <c r="B122" s="619" t="s">
        <v>85</v>
      </c>
      <c r="C122" s="627"/>
      <c r="D122" s="620"/>
      <c r="E122" s="619" t="s">
        <v>11</v>
      </c>
      <c r="F122" s="620"/>
      <c r="G122" s="619" t="s">
        <v>36</v>
      </c>
      <c r="H122" s="620"/>
      <c r="I122" s="619" t="s">
        <v>12</v>
      </c>
      <c r="J122" s="620"/>
      <c r="K122" s="619" t="s">
        <v>10</v>
      </c>
      <c r="L122" s="620"/>
    </row>
    <row r="123" spans="1:12">
      <c r="A123" s="621"/>
      <c r="B123" s="227" t="s">
        <v>86</v>
      </c>
      <c r="C123" s="227" t="s">
        <v>61</v>
      </c>
      <c r="D123" s="227" t="s">
        <v>87</v>
      </c>
      <c r="E123" s="227" t="s">
        <v>61</v>
      </c>
      <c r="F123" s="227" t="s">
        <v>87</v>
      </c>
      <c r="G123" s="227" t="s">
        <v>61</v>
      </c>
      <c r="H123" s="227" t="s">
        <v>87</v>
      </c>
      <c r="I123" s="227" t="s">
        <v>61</v>
      </c>
      <c r="J123" s="227" t="s">
        <v>87</v>
      </c>
      <c r="K123" s="227" t="s">
        <v>61</v>
      </c>
      <c r="L123" s="227" t="s">
        <v>87</v>
      </c>
    </row>
    <row r="124" spans="1:12">
      <c r="A124" s="173" t="s">
        <v>274</v>
      </c>
      <c r="B124" s="174">
        <v>0.33769682386019412</v>
      </c>
      <c r="C124" s="174">
        <v>0.63141505384148411</v>
      </c>
      <c r="D124" s="174">
        <v>0.13439240035508485</v>
      </c>
      <c r="E124" s="174">
        <v>0.78657918367918245</v>
      </c>
      <c r="F124" s="174">
        <v>0.19028898279723708</v>
      </c>
      <c r="G124" s="174">
        <v>0.49032530859374102</v>
      </c>
      <c r="H124" s="174">
        <v>0</v>
      </c>
      <c r="I124" s="174">
        <v>0</v>
      </c>
      <c r="J124" s="174">
        <v>0.10624500432669499</v>
      </c>
      <c r="K124" s="174">
        <v>0</v>
      </c>
      <c r="L124" s="174">
        <v>0.26680429143496992</v>
      </c>
    </row>
    <row r="125" spans="1:12">
      <c r="A125" s="173" t="s">
        <v>76</v>
      </c>
      <c r="B125" s="174">
        <v>0.20091292923405624</v>
      </c>
      <c r="C125" s="174">
        <v>0.28818082112894433</v>
      </c>
      <c r="D125" s="174">
        <v>0.14050827388349593</v>
      </c>
      <c r="E125" s="174">
        <v>0.36888677361734024</v>
      </c>
      <c r="F125" s="174">
        <v>0.37236405266797473</v>
      </c>
      <c r="G125" s="174">
        <v>0.12258132714843525</v>
      </c>
      <c r="H125" s="174">
        <v>0.29559633730716789</v>
      </c>
      <c r="I125" s="174">
        <v>0</v>
      </c>
      <c r="J125" s="174">
        <v>0</v>
      </c>
      <c r="K125" s="174">
        <v>0</v>
      </c>
      <c r="L125" s="174">
        <v>0</v>
      </c>
    </row>
    <row r="126" spans="1:12">
      <c r="A126" s="173" t="s">
        <v>275</v>
      </c>
      <c r="B126" s="174">
        <v>0.53860975309425041</v>
      </c>
      <c r="C126" s="174">
        <v>0.9195958749704285</v>
      </c>
      <c r="D126" s="174">
        <v>0.27490067423858078</v>
      </c>
      <c r="E126" s="174">
        <v>1.1554659572965227</v>
      </c>
      <c r="F126" s="174">
        <v>0.56265303546521184</v>
      </c>
      <c r="G126" s="174">
        <v>0.6129066357421763</v>
      </c>
      <c r="H126" s="174">
        <v>0.29559633730716789</v>
      </c>
      <c r="I126" s="174">
        <v>0</v>
      </c>
      <c r="J126" s="174">
        <v>0.10624500432669499</v>
      </c>
      <c r="K126" s="174">
        <v>0</v>
      </c>
      <c r="L126" s="174">
        <v>0.26680429143496992</v>
      </c>
    </row>
    <row r="127" spans="1:12">
      <c r="A127" s="173" t="s">
        <v>89</v>
      </c>
      <c r="B127" s="174">
        <v>0.28255697473922387</v>
      </c>
      <c r="C127" s="174">
        <v>0.41799812498655842</v>
      </c>
      <c r="D127" s="174">
        <v>0.18880799303094767</v>
      </c>
      <c r="E127" s="174">
        <v>0.4446403074851869</v>
      </c>
      <c r="F127" s="174">
        <v>0.40339439039030589</v>
      </c>
      <c r="G127" s="174">
        <v>0.98065061718748203</v>
      </c>
      <c r="H127" s="174">
        <v>0.59119267461433578</v>
      </c>
      <c r="I127" s="174">
        <v>0</v>
      </c>
      <c r="J127" s="174">
        <v>2.1249000865338999E-2</v>
      </c>
      <c r="K127" s="174">
        <v>0.24549002842703335</v>
      </c>
      <c r="L127" s="174">
        <v>0.53360858286993984</v>
      </c>
    </row>
    <row r="128" spans="1:12">
      <c r="A128" s="173" t="s">
        <v>90</v>
      </c>
      <c r="B128" s="174">
        <v>0.82116672783347422</v>
      </c>
      <c r="C128" s="174">
        <v>1.3375939999569868</v>
      </c>
      <c r="D128" s="174">
        <v>0.46370866726952847</v>
      </c>
      <c r="E128" s="174">
        <v>1.6001062647817095</v>
      </c>
      <c r="F128" s="174">
        <v>0.81308611402426134</v>
      </c>
      <c r="G128" s="174">
        <v>1.1032319443359173</v>
      </c>
      <c r="H128" s="174">
        <v>0.88678901192150372</v>
      </c>
      <c r="I128" s="174">
        <v>0</v>
      </c>
      <c r="J128" s="174">
        <v>0.12749400519203399</v>
      </c>
      <c r="K128" s="174">
        <v>0.24549002842703335</v>
      </c>
      <c r="L128" s="174">
        <v>0.80041287430490982</v>
      </c>
    </row>
    <row r="129" spans="1:12">
      <c r="A129" s="173" t="s">
        <v>276</v>
      </c>
      <c r="B129" s="174">
        <v>40.998099581709631</v>
      </c>
      <c r="C129" s="174">
        <v>31.074818873323217</v>
      </c>
      <c r="D129" s="174">
        <v>47.866746665094212</v>
      </c>
      <c r="E129" s="174">
        <v>39.523882308654649</v>
      </c>
      <c r="F129" s="174">
        <v>27.908594481765519</v>
      </c>
      <c r="G129" s="174">
        <v>12.380714041991961</v>
      </c>
      <c r="H129" s="174">
        <v>0</v>
      </c>
      <c r="I129" s="174">
        <v>1.914975668490136</v>
      </c>
      <c r="J129" s="174">
        <v>64.809452639283947</v>
      </c>
      <c r="K129" s="174">
        <v>0</v>
      </c>
      <c r="L129" s="174">
        <v>0.53360858286993984</v>
      </c>
    </row>
    <row r="130" spans="1:12">
      <c r="A130" s="173" t="s">
        <v>91</v>
      </c>
      <c r="B130" s="174">
        <v>14.093560091289332</v>
      </c>
      <c r="C130" s="174">
        <v>31.09271689601912</v>
      </c>
      <c r="D130" s="174">
        <v>2.3271682861954015</v>
      </c>
      <c r="E130" s="174">
        <v>40.134401895834642</v>
      </c>
      <c r="F130" s="174">
        <v>5.9505235867529285</v>
      </c>
      <c r="G130" s="174">
        <v>9.8065061718748208</v>
      </c>
      <c r="H130" s="174">
        <v>6.0597249147969423</v>
      </c>
      <c r="I130" s="174">
        <v>0</v>
      </c>
      <c r="J130" s="174">
        <v>0</v>
      </c>
      <c r="K130" s="174">
        <v>0</v>
      </c>
      <c r="L130" s="174">
        <v>1.0672171657398797</v>
      </c>
    </row>
    <row r="131" spans="1:12" ht="21.5" customHeight="1">
      <c r="A131" s="573" t="s">
        <v>631</v>
      </c>
      <c r="B131" s="573"/>
      <c r="C131" s="573"/>
      <c r="D131" s="573"/>
      <c r="E131" s="573"/>
      <c r="F131" s="573"/>
      <c r="G131" s="573"/>
      <c r="H131" s="573"/>
      <c r="I131" s="573"/>
      <c r="J131" s="573"/>
      <c r="K131" s="573"/>
      <c r="L131" s="573"/>
    </row>
    <row r="132" spans="1:12">
      <c r="A132" s="483"/>
      <c r="B132" s="483"/>
      <c r="C132" s="483"/>
      <c r="D132" s="483"/>
      <c r="E132" s="483"/>
      <c r="F132" s="483"/>
      <c r="G132" s="483"/>
      <c r="H132" s="483"/>
      <c r="I132" s="483"/>
      <c r="J132" s="483"/>
      <c r="K132" s="483"/>
      <c r="L132" s="483"/>
    </row>
    <row r="133" spans="1:12" ht="15">
      <c r="A133" s="152" t="s">
        <v>442</v>
      </c>
      <c r="B133" s="152"/>
    </row>
    <row r="134" spans="1:12">
      <c r="A134" s="621"/>
      <c r="B134" s="619" t="s">
        <v>85</v>
      </c>
      <c r="C134" s="627"/>
      <c r="D134" s="620"/>
      <c r="E134" s="619" t="s">
        <v>11</v>
      </c>
      <c r="F134" s="620"/>
      <c r="G134" s="619" t="s">
        <v>36</v>
      </c>
      <c r="H134" s="620"/>
      <c r="I134" s="619" t="s">
        <v>12</v>
      </c>
      <c r="J134" s="620"/>
      <c r="K134" s="619" t="s">
        <v>10</v>
      </c>
      <c r="L134" s="620"/>
    </row>
    <row r="135" spans="1:12">
      <c r="A135" s="621"/>
      <c r="B135" s="227" t="s">
        <v>86</v>
      </c>
      <c r="C135" s="227" t="s">
        <v>61</v>
      </c>
      <c r="D135" s="227" t="s">
        <v>87</v>
      </c>
      <c r="E135" s="227" t="s">
        <v>61</v>
      </c>
      <c r="F135" s="227" t="s">
        <v>87</v>
      </c>
      <c r="G135" s="227" t="s">
        <v>61</v>
      </c>
      <c r="H135" s="227" t="s">
        <v>87</v>
      </c>
      <c r="I135" s="227" t="s">
        <v>61</v>
      </c>
      <c r="J135" s="227" t="s">
        <v>87</v>
      </c>
      <c r="K135" s="227" t="s">
        <v>61</v>
      </c>
      <c r="L135" s="227" t="s">
        <v>87</v>
      </c>
    </row>
    <row r="136" spans="1:12">
      <c r="A136" s="173" t="s">
        <v>274</v>
      </c>
      <c r="B136" s="173">
        <v>0.36</v>
      </c>
      <c r="C136" s="173">
        <v>0.57999999999999996</v>
      </c>
      <c r="D136" s="173">
        <v>0.14000000000000001</v>
      </c>
      <c r="E136" s="173">
        <v>0.74</v>
      </c>
      <c r="F136" s="173">
        <v>0.06</v>
      </c>
      <c r="G136" s="173">
        <v>0.33</v>
      </c>
      <c r="H136" s="173">
        <v>0</v>
      </c>
      <c r="I136" s="173">
        <v>0.14000000000000001</v>
      </c>
      <c r="J136" s="173">
        <v>0.17</v>
      </c>
      <c r="K136" s="173">
        <v>0.15</v>
      </c>
      <c r="L136" s="173">
        <v>0.2</v>
      </c>
    </row>
    <row r="137" spans="1:12">
      <c r="A137" s="173" t="s">
        <v>76</v>
      </c>
      <c r="B137" s="173">
        <v>0.26</v>
      </c>
      <c r="C137" s="173">
        <v>0.31</v>
      </c>
      <c r="D137" s="173">
        <v>0.2</v>
      </c>
      <c r="E137" s="173">
        <v>0.41</v>
      </c>
      <c r="F137" s="173">
        <v>0.25</v>
      </c>
      <c r="G137" s="173">
        <v>0.11</v>
      </c>
      <c r="H137" s="173">
        <v>0.54</v>
      </c>
      <c r="I137" s="173">
        <v>0</v>
      </c>
      <c r="J137" s="173">
        <v>0.02</v>
      </c>
      <c r="K137" s="173">
        <v>0.16</v>
      </c>
      <c r="L137" s="173">
        <v>0.25</v>
      </c>
    </row>
    <row r="138" spans="1:12">
      <c r="A138" s="173" t="s">
        <v>275</v>
      </c>
      <c r="B138" s="173">
        <v>0.62</v>
      </c>
      <c r="C138" s="173">
        <v>0.89</v>
      </c>
      <c r="D138" s="173">
        <v>0.33</v>
      </c>
      <c r="E138" s="173">
        <v>1.1499999999999999</v>
      </c>
      <c r="F138" s="173">
        <v>0.32</v>
      </c>
      <c r="G138" s="173">
        <v>0.44</v>
      </c>
      <c r="H138" s="173">
        <v>0.54</v>
      </c>
      <c r="I138" s="173">
        <v>0.14000000000000001</v>
      </c>
      <c r="J138" s="173">
        <v>0.18</v>
      </c>
      <c r="K138" s="173">
        <v>0.31</v>
      </c>
      <c r="L138" s="173">
        <v>0.46</v>
      </c>
    </row>
    <row r="139" spans="1:12">
      <c r="A139" s="173" t="s">
        <v>89</v>
      </c>
      <c r="B139" s="173">
        <v>0.39</v>
      </c>
      <c r="C139" s="173">
        <v>0.35</v>
      </c>
      <c r="D139" s="173">
        <v>0.44</v>
      </c>
      <c r="E139" s="173">
        <v>0.34</v>
      </c>
      <c r="F139" s="173">
        <v>0.55000000000000004</v>
      </c>
      <c r="G139" s="173">
        <v>0.77</v>
      </c>
      <c r="H139" s="173">
        <v>2.33</v>
      </c>
      <c r="I139" s="173">
        <v>0.28999999999999998</v>
      </c>
      <c r="J139" s="173">
        <v>0</v>
      </c>
      <c r="K139" s="173">
        <v>0.12</v>
      </c>
      <c r="L139" s="173">
        <v>0.36</v>
      </c>
    </row>
    <row r="140" spans="1:12">
      <c r="A140" s="173" t="s">
        <v>90</v>
      </c>
      <c r="B140" s="173">
        <v>1.01</v>
      </c>
      <c r="C140" s="173">
        <v>1.24</v>
      </c>
      <c r="D140" s="173">
        <v>0.77</v>
      </c>
      <c r="E140" s="173">
        <v>1.49</v>
      </c>
      <c r="F140" s="173">
        <v>0.84</v>
      </c>
      <c r="G140" s="173">
        <v>0.88</v>
      </c>
      <c r="H140" s="173">
        <v>2.86</v>
      </c>
      <c r="I140" s="173">
        <v>0.43</v>
      </c>
      <c r="J140" s="173">
        <v>0.18</v>
      </c>
      <c r="K140" s="173">
        <v>0.28000000000000003</v>
      </c>
      <c r="L140" s="173">
        <v>0.82</v>
      </c>
    </row>
    <row r="141" spans="1:12">
      <c r="A141" s="173" t="s">
        <v>276</v>
      </c>
      <c r="B141" s="173">
        <v>73.349999999999994</v>
      </c>
      <c r="C141" s="173">
        <v>83.59</v>
      </c>
      <c r="D141" s="173">
        <v>62.31</v>
      </c>
      <c r="E141" s="173">
        <v>112.18</v>
      </c>
      <c r="F141" s="173">
        <v>152.78</v>
      </c>
      <c r="G141" s="173">
        <v>40.799999999999997</v>
      </c>
      <c r="H141" s="173">
        <v>0</v>
      </c>
      <c r="I141" s="173">
        <v>13.15</v>
      </c>
      <c r="J141" s="173">
        <v>7.4</v>
      </c>
      <c r="K141" s="173">
        <v>1.21</v>
      </c>
      <c r="L141" s="173">
        <v>1.93</v>
      </c>
    </row>
    <row r="142" spans="1:12">
      <c r="A142" s="173" t="s">
        <v>91</v>
      </c>
      <c r="B142" s="173">
        <v>12.68</v>
      </c>
      <c r="C142" s="173">
        <v>22.66</v>
      </c>
      <c r="D142" s="173">
        <v>1.94</v>
      </c>
      <c r="E142" s="173">
        <v>30.5</v>
      </c>
      <c r="F142" s="173">
        <v>3.85</v>
      </c>
      <c r="G142" s="173">
        <v>16.100000000000001</v>
      </c>
      <c r="H142" s="173">
        <v>7.7</v>
      </c>
      <c r="I142" s="173">
        <v>0</v>
      </c>
      <c r="J142" s="173">
        <v>0.03</v>
      </c>
      <c r="K142" s="173">
        <v>0</v>
      </c>
      <c r="L142" s="173">
        <v>0</v>
      </c>
    </row>
    <row r="143" spans="1:12" ht="22" customHeight="1">
      <c r="A143" s="573" t="s">
        <v>631</v>
      </c>
      <c r="B143" s="573"/>
      <c r="C143" s="573"/>
      <c r="D143" s="573"/>
      <c r="E143" s="573"/>
      <c r="F143" s="573"/>
      <c r="G143" s="573"/>
      <c r="H143" s="573"/>
      <c r="I143" s="573"/>
      <c r="J143" s="573"/>
      <c r="K143" s="573"/>
      <c r="L143" s="573"/>
    </row>
    <row r="145" spans="1:12" ht="15">
      <c r="A145" s="152" t="s">
        <v>443</v>
      </c>
      <c r="B145" s="152"/>
    </row>
    <row r="146" spans="1:12">
      <c r="A146" s="630"/>
      <c r="B146" s="623" t="s">
        <v>85</v>
      </c>
      <c r="C146" s="624"/>
      <c r="D146" s="625"/>
      <c r="E146" s="623" t="s">
        <v>11</v>
      </c>
      <c r="F146" s="625"/>
      <c r="G146" s="623" t="s">
        <v>36</v>
      </c>
      <c r="H146" s="625"/>
      <c r="I146" s="623" t="s">
        <v>12</v>
      </c>
      <c r="J146" s="625"/>
      <c r="K146" s="623" t="s">
        <v>10</v>
      </c>
      <c r="L146" s="625"/>
    </row>
    <row r="147" spans="1:12">
      <c r="A147" s="630"/>
      <c r="B147" s="228" t="s">
        <v>86</v>
      </c>
      <c r="C147" s="228" t="s">
        <v>61</v>
      </c>
      <c r="D147" s="228" t="s">
        <v>87</v>
      </c>
      <c r="E147" s="228" t="s">
        <v>61</v>
      </c>
      <c r="F147" s="228" t="s">
        <v>87</v>
      </c>
      <c r="G147" s="228" t="s">
        <v>61</v>
      </c>
      <c r="H147" s="228" t="s">
        <v>87</v>
      </c>
      <c r="I147" s="228" t="s">
        <v>61</v>
      </c>
      <c r="J147" s="228" t="s">
        <v>87</v>
      </c>
      <c r="K147" s="228" t="s">
        <v>61</v>
      </c>
      <c r="L147" s="228" t="s">
        <v>87</v>
      </c>
    </row>
    <row r="148" spans="1:12">
      <c r="A148" s="229" t="s">
        <v>274</v>
      </c>
      <c r="B148" s="230" vm="1">
        <v>0.45400918944125968</v>
      </c>
      <c r="C148" s="230" vm="2">
        <v>0.66672421213527211</v>
      </c>
      <c r="D148" s="230" vm="3">
        <v>0.21557659403436127</v>
      </c>
      <c r="E148" s="230">
        <v>1.326006212422552</v>
      </c>
      <c r="F148" s="230">
        <v>0.153176579710881</v>
      </c>
      <c r="G148" s="230">
        <v>1.9812374548751943</v>
      </c>
      <c r="H148" s="230">
        <v>1.132135688500111</v>
      </c>
      <c r="I148" s="230">
        <v>0.12626270597393055</v>
      </c>
      <c r="J148" s="230">
        <v>0.2735691962768495</v>
      </c>
      <c r="K148" s="230">
        <v>4.7280646228169923E-2</v>
      </c>
      <c r="L148" s="230">
        <v>0.14052858740039395</v>
      </c>
    </row>
    <row r="149" spans="1:12">
      <c r="A149" s="229" t="s">
        <v>76</v>
      </c>
      <c r="B149" s="230" vm="4">
        <v>0.16569865094786612</v>
      </c>
      <c r="C149" s="230" vm="5">
        <v>0.21288726657439744</v>
      </c>
      <c r="D149" s="230" vm="6">
        <v>0.11280485926829473</v>
      </c>
      <c r="E149" s="230">
        <v>0.34293264114376343</v>
      </c>
      <c r="F149" s="230">
        <v>0.17375253817950681</v>
      </c>
      <c r="G149" s="230">
        <v>1.9812374548751943</v>
      </c>
      <c r="H149" s="230">
        <v>0.56606784425005552</v>
      </c>
      <c r="I149" s="230">
        <v>0</v>
      </c>
      <c r="J149" s="230">
        <v>0</v>
      </c>
      <c r="K149" s="230">
        <v>0</v>
      </c>
      <c r="L149" s="230">
        <v>0</v>
      </c>
    </row>
    <row r="150" spans="1:12" ht="17.25" customHeight="1">
      <c r="A150" s="231" t="s">
        <v>275</v>
      </c>
      <c r="B150" s="230">
        <v>0.61970784038912585</v>
      </c>
      <c r="C150" s="230">
        <v>0.8796114787096696</v>
      </c>
      <c r="D150" s="230">
        <v>0.328381453302656</v>
      </c>
      <c r="E150" s="230">
        <v>1.6689388535663154</v>
      </c>
      <c r="F150" s="230">
        <v>0.32692911789038781</v>
      </c>
      <c r="G150" s="230">
        <v>3.9624749097503886</v>
      </c>
      <c r="H150" s="230">
        <v>1.6982035327501666</v>
      </c>
      <c r="I150" s="230">
        <v>0.12626270597393055</v>
      </c>
      <c r="J150" s="230">
        <v>0.2735691962768495</v>
      </c>
      <c r="K150" s="230">
        <v>4.7280646228169923E-2</v>
      </c>
      <c r="L150" s="230">
        <v>0.14052858740039395</v>
      </c>
    </row>
    <row r="151" spans="1:12">
      <c r="A151" s="229" t="s">
        <v>89</v>
      </c>
      <c r="B151" s="230" vm="7">
        <v>0.39315073430917302</v>
      </c>
      <c r="C151" s="230" vm="8">
        <v>0.52302530719755369</v>
      </c>
      <c r="D151" s="230" vm="9">
        <v>0.24757412623065642</v>
      </c>
      <c r="E151" s="230">
        <v>0.868762690897534</v>
      </c>
      <c r="F151" s="230">
        <v>0.29263585377601148</v>
      </c>
      <c r="G151" s="230">
        <v>2.8303392212502776</v>
      </c>
      <c r="H151" s="230">
        <v>0.56606784425005552</v>
      </c>
      <c r="I151" s="230">
        <v>0.16835027463190738</v>
      </c>
      <c r="J151" s="230">
        <v>4.2087568657976845E-2</v>
      </c>
      <c r="K151" s="230">
        <v>2.3640323114084962E-2</v>
      </c>
      <c r="L151" s="230">
        <v>0.20094274646972218</v>
      </c>
    </row>
    <row r="152" spans="1:12">
      <c r="A152" s="231" t="s">
        <v>90</v>
      </c>
      <c r="B152" s="230" vm="10">
        <v>1.0128585746982988</v>
      </c>
      <c r="C152" s="230" vm="11">
        <v>1.4026367859072233</v>
      </c>
      <c r="D152" s="230" vm="12">
        <v>0.57595557953331233</v>
      </c>
      <c r="E152" s="230">
        <v>2.5377015444638493</v>
      </c>
      <c r="F152" s="230">
        <v>0.61956497166639923</v>
      </c>
      <c r="G152" s="230">
        <v>6.7928141310006662</v>
      </c>
      <c r="H152" s="230">
        <v>2.2642713770002221</v>
      </c>
      <c r="I152" s="230">
        <v>0.2946129806058379</v>
      </c>
      <c r="J152" s="230">
        <v>0.31565676493482636</v>
      </c>
      <c r="K152" s="230">
        <v>7.0920969342254891E-2</v>
      </c>
      <c r="L152" s="230">
        <v>0.34147133387011613</v>
      </c>
    </row>
    <row r="153" spans="1:12">
      <c r="A153" s="229" t="s">
        <v>276</v>
      </c>
      <c r="B153" s="230" vm="13">
        <v>24.411656034012239</v>
      </c>
      <c r="C153" s="230" vm="14">
        <v>42.488669648024029</v>
      </c>
      <c r="D153" s="230" vm="15">
        <v>4.1491037299619649</v>
      </c>
      <c r="E153" s="230">
        <v>80.61203284486065</v>
      </c>
      <c r="F153" s="230">
        <v>3.9322942851151539</v>
      </c>
      <c r="G153" s="230">
        <v>148.02674127138951</v>
      </c>
      <c r="H153" s="230">
        <v>25.756086913377526</v>
      </c>
      <c r="I153" s="230">
        <v>13.846810088474383</v>
      </c>
      <c r="J153" s="230">
        <v>2.0833346485698541</v>
      </c>
      <c r="K153" s="230">
        <v>0.67374920875142141</v>
      </c>
      <c r="L153" s="230">
        <v>3.6786969468084436</v>
      </c>
    </row>
    <row r="154" spans="1:12">
      <c r="A154" s="229" t="s">
        <v>91</v>
      </c>
      <c r="B154" s="230" vm="16">
        <v>12.031563154936721</v>
      </c>
      <c r="C154" s="230" vm="17">
        <v>20.921012287902148</v>
      </c>
      <c r="D154" s="230" vm="18">
        <v>2.0673659785131702</v>
      </c>
      <c r="E154" s="230">
        <v>46.227320026179314</v>
      </c>
      <c r="F154" s="230">
        <v>3.9780186372676556</v>
      </c>
      <c r="G154" s="230">
        <v>39.624749097503887</v>
      </c>
      <c r="H154" s="230">
        <v>3.6794409876253611</v>
      </c>
      <c r="I154" s="230">
        <v>0</v>
      </c>
      <c r="J154" s="230">
        <v>0</v>
      </c>
      <c r="K154" s="230">
        <v>0</v>
      </c>
      <c r="L154" s="230">
        <v>0.1050681027292665</v>
      </c>
    </row>
    <row r="155" spans="1:12" ht="24.5" customHeight="1">
      <c r="A155" s="573" t="s">
        <v>631</v>
      </c>
      <c r="B155" s="573"/>
      <c r="C155" s="573"/>
      <c r="D155" s="573"/>
      <c r="E155" s="573"/>
      <c r="F155" s="573"/>
      <c r="G155" s="573"/>
      <c r="H155" s="573"/>
      <c r="I155" s="573"/>
      <c r="J155" s="573"/>
      <c r="K155" s="573"/>
      <c r="L155" s="573"/>
    </row>
    <row r="156" spans="1:12">
      <c r="A156" s="483"/>
      <c r="B156" s="483"/>
      <c r="C156" s="483"/>
      <c r="D156" s="483"/>
      <c r="E156" s="483"/>
      <c r="F156" s="483"/>
      <c r="G156" s="483"/>
      <c r="H156" s="483"/>
      <c r="I156" s="483"/>
      <c r="J156" s="483"/>
      <c r="K156" s="483"/>
      <c r="L156" s="483"/>
    </row>
    <row r="157" spans="1:12" ht="15">
      <c r="A157" s="152" t="s">
        <v>444</v>
      </c>
      <c r="B157" s="152"/>
    </row>
    <row r="158" spans="1:12">
      <c r="A158" s="626"/>
      <c r="B158" s="619" t="s">
        <v>85</v>
      </c>
      <c r="C158" s="627"/>
      <c r="D158" s="620"/>
      <c r="E158" s="619" t="s">
        <v>11</v>
      </c>
      <c r="F158" s="620"/>
      <c r="G158" s="619" t="s">
        <v>36</v>
      </c>
      <c r="H158" s="620"/>
      <c r="I158" s="619" t="s">
        <v>12</v>
      </c>
      <c r="J158" s="620"/>
      <c r="K158" s="619" t="s">
        <v>10</v>
      </c>
      <c r="L158" s="620"/>
    </row>
    <row r="159" spans="1:12">
      <c r="A159" s="626"/>
      <c r="B159" s="227" t="s">
        <v>86</v>
      </c>
      <c r="C159" s="227" t="s">
        <v>61</v>
      </c>
      <c r="D159" s="227" t="s">
        <v>87</v>
      </c>
      <c r="E159" s="227" t="s">
        <v>61</v>
      </c>
      <c r="F159" s="227" t="s">
        <v>87</v>
      </c>
      <c r="G159" s="227" t="s">
        <v>61</v>
      </c>
      <c r="H159" s="227" t="s">
        <v>87</v>
      </c>
      <c r="I159" s="227" t="s">
        <v>61</v>
      </c>
      <c r="J159" s="227" t="s">
        <v>87</v>
      </c>
      <c r="K159" s="227" t="s">
        <v>61</v>
      </c>
      <c r="L159" s="227" t="s">
        <v>87</v>
      </c>
    </row>
    <row r="160" spans="1:12">
      <c r="A160" s="173" t="s">
        <v>75</v>
      </c>
      <c r="B160" s="232">
        <v>0.42</v>
      </c>
      <c r="C160" s="232">
        <v>0.59</v>
      </c>
      <c r="D160" s="232">
        <v>0.19</v>
      </c>
      <c r="E160" s="232">
        <v>0.69</v>
      </c>
      <c r="F160" s="232">
        <v>0.09</v>
      </c>
      <c r="G160" s="232">
        <v>0.47</v>
      </c>
      <c r="H160" s="232">
        <v>0.62</v>
      </c>
      <c r="I160" s="232">
        <v>0.4</v>
      </c>
      <c r="J160" s="232">
        <v>0.34</v>
      </c>
      <c r="K160" s="232">
        <v>0.2</v>
      </c>
      <c r="L160" s="232">
        <v>0.1</v>
      </c>
    </row>
    <row r="161" spans="1:12">
      <c r="A161" s="173" t="s">
        <v>76</v>
      </c>
      <c r="B161" s="232">
        <v>0.28000000000000003</v>
      </c>
      <c r="C161" s="232">
        <v>0.32</v>
      </c>
      <c r="D161" s="232">
        <v>0.22</v>
      </c>
      <c r="E161" s="232">
        <v>0.42</v>
      </c>
      <c r="F161" s="232">
        <v>0.28000000000000003</v>
      </c>
      <c r="G161" s="232">
        <v>0.47</v>
      </c>
      <c r="H161" s="232">
        <v>2.16</v>
      </c>
      <c r="I161" s="232">
        <v>0</v>
      </c>
      <c r="J161" s="232">
        <v>0</v>
      </c>
      <c r="K161" s="232">
        <v>0</v>
      </c>
      <c r="L161" s="232">
        <v>0</v>
      </c>
    </row>
    <row r="162" spans="1:12">
      <c r="A162" s="189" t="s">
        <v>88</v>
      </c>
      <c r="B162" s="232">
        <v>0.7</v>
      </c>
      <c r="C162" s="232">
        <v>0.91</v>
      </c>
      <c r="D162" s="232">
        <v>0.4</v>
      </c>
      <c r="E162" s="232">
        <v>1.1100000000000001</v>
      </c>
      <c r="F162" s="232">
        <v>0.37</v>
      </c>
      <c r="G162" s="232">
        <v>0.93</v>
      </c>
      <c r="H162" s="232">
        <v>2.78</v>
      </c>
      <c r="I162" s="232">
        <v>0.4</v>
      </c>
      <c r="J162" s="232">
        <v>0.34</v>
      </c>
      <c r="K162" s="232">
        <v>0.2</v>
      </c>
      <c r="L162" s="232">
        <v>0.1</v>
      </c>
    </row>
    <row r="163" spans="1:12">
      <c r="A163" s="173" t="s">
        <v>89</v>
      </c>
      <c r="B163" s="232">
        <v>0.41</v>
      </c>
      <c r="C163" s="232">
        <v>0.45</v>
      </c>
      <c r="D163" s="232">
        <v>0.35</v>
      </c>
      <c r="E163" s="232">
        <v>0.48</v>
      </c>
      <c r="F163" s="232">
        <v>0.45</v>
      </c>
      <c r="G163" s="232">
        <v>1.05</v>
      </c>
      <c r="H163" s="232">
        <v>0.93</v>
      </c>
      <c r="I163" s="232">
        <v>0.13</v>
      </c>
      <c r="J163" s="232">
        <v>0.1</v>
      </c>
      <c r="K163" s="232">
        <v>0.18</v>
      </c>
      <c r="L163" s="232">
        <v>0.37</v>
      </c>
    </row>
    <row r="164" spans="1:12">
      <c r="A164" s="189" t="s">
        <v>90</v>
      </c>
      <c r="B164" s="232">
        <v>1.1100000000000001</v>
      </c>
      <c r="C164" s="232">
        <v>1.36</v>
      </c>
      <c r="D164" s="232">
        <v>0.75</v>
      </c>
      <c r="E164" s="232">
        <v>1.58</v>
      </c>
      <c r="F164" s="232">
        <v>0.82</v>
      </c>
      <c r="G164" s="232">
        <v>1.99</v>
      </c>
      <c r="H164" s="232">
        <v>3.7</v>
      </c>
      <c r="I164" s="232">
        <v>0.53</v>
      </c>
      <c r="J164" s="232">
        <v>0.43</v>
      </c>
      <c r="K164" s="232">
        <v>0.38</v>
      </c>
      <c r="L164" s="232">
        <v>0.47</v>
      </c>
    </row>
    <row r="165" spans="1:12">
      <c r="A165" s="173" t="s">
        <v>91</v>
      </c>
      <c r="B165" s="232">
        <v>28.39</v>
      </c>
      <c r="C165" s="232">
        <v>42.65</v>
      </c>
      <c r="D165" s="232">
        <v>7.99</v>
      </c>
      <c r="E165" s="232">
        <v>47.9</v>
      </c>
      <c r="F165" s="232">
        <v>6.48</v>
      </c>
      <c r="G165" s="232">
        <v>32.58</v>
      </c>
      <c r="H165" s="232">
        <v>24.08</v>
      </c>
      <c r="I165" s="232">
        <v>46.83</v>
      </c>
      <c r="J165" s="232">
        <v>10.02</v>
      </c>
      <c r="K165" s="232">
        <v>5.0999999999999996</v>
      </c>
      <c r="L165" s="232">
        <v>5.0999999999999996</v>
      </c>
    </row>
    <row r="166" spans="1:12">
      <c r="A166" s="173" t="s">
        <v>77</v>
      </c>
      <c r="B166" s="232">
        <v>15</v>
      </c>
      <c r="C166" s="232">
        <v>22.93</v>
      </c>
      <c r="D166" s="232">
        <v>3.65</v>
      </c>
      <c r="E166" s="232">
        <v>31.36</v>
      </c>
      <c r="F166" s="232">
        <v>5.44</v>
      </c>
      <c r="G166" s="232">
        <v>18.100000000000001</v>
      </c>
      <c r="H166" s="232">
        <v>29.64</v>
      </c>
      <c r="I166" s="232">
        <v>0</v>
      </c>
      <c r="J166" s="232">
        <v>0</v>
      </c>
      <c r="K166" s="232">
        <v>0</v>
      </c>
      <c r="L166" s="232">
        <v>0</v>
      </c>
    </row>
    <row r="167" spans="1:12" ht="21" customHeight="1">
      <c r="A167" s="629" t="s">
        <v>631</v>
      </c>
      <c r="B167" s="629"/>
      <c r="C167" s="629"/>
      <c r="D167" s="629"/>
      <c r="E167" s="629"/>
      <c r="F167" s="629"/>
      <c r="G167" s="629"/>
      <c r="H167" s="629"/>
      <c r="I167" s="629"/>
      <c r="J167" s="629"/>
      <c r="K167" s="629"/>
      <c r="L167" s="629"/>
    </row>
    <row r="169" spans="1:12" ht="15.5">
      <c r="A169" s="215" t="s">
        <v>445</v>
      </c>
      <c r="B169" s="215"/>
      <c r="C169" s="224"/>
      <c r="D169" s="224"/>
      <c r="E169" s="224"/>
      <c r="F169" s="224"/>
    </row>
    <row r="170" spans="1:12">
      <c r="A170" s="233"/>
      <c r="B170" s="234">
        <v>2020</v>
      </c>
      <c r="C170" s="234">
        <v>2019</v>
      </c>
      <c r="D170" s="235">
        <v>2018</v>
      </c>
      <c r="E170" s="236">
        <v>2017</v>
      </c>
      <c r="F170" s="477">
        <v>2016</v>
      </c>
    </row>
    <row r="171" spans="1:12">
      <c r="A171" s="237" t="s">
        <v>291</v>
      </c>
      <c r="B171" s="237">
        <v>5</v>
      </c>
      <c r="C171" s="237">
        <v>2</v>
      </c>
      <c r="D171" s="58">
        <v>7</v>
      </c>
      <c r="E171" s="238">
        <v>6</v>
      </c>
      <c r="F171" s="478">
        <v>11</v>
      </c>
    </row>
    <row r="172" spans="1:12">
      <c r="A172" s="239" t="s">
        <v>292</v>
      </c>
      <c r="B172" s="239">
        <v>0.1</v>
      </c>
      <c r="C172" s="239">
        <v>0.04</v>
      </c>
      <c r="D172" s="240">
        <v>0.22</v>
      </c>
      <c r="E172" s="238">
        <v>0.22</v>
      </c>
      <c r="F172" s="479">
        <v>0.43</v>
      </c>
    </row>
    <row r="173" spans="1:12" ht="26" customHeight="1">
      <c r="A173" s="628" t="s">
        <v>293</v>
      </c>
      <c r="B173" s="628"/>
      <c r="C173" s="628"/>
      <c r="D173" s="628"/>
      <c r="E173" s="628"/>
      <c r="F173" s="628"/>
      <c r="G173" s="473"/>
      <c r="H173" s="473"/>
    </row>
    <row r="174" spans="1:12" ht="14.15" customHeight="1">
      <c r="A174" s="241" t="s">
        <v>446</v>
      </c>
      <c r="B174" s="176"/>
      <c r="C174" s="176"/>
      <c r="D174" s="176"/>
      <c r="E174" s="176"/>
      <c r="F174" s="176"/>
      <c r="G174" s="176"/>
      <c r="H174" s="176"/>
    </row>
    <row r="175" spans="1:12" ht="14.15" customHeight="1">
      <c r="A175" s="241"/>
      <c r="B175" s="176"/>
      <c r="C175" s="176"/>
      <c r="D175" s="176"/>
      <c r="E175" s="176"/>
      <c r="F175" s="176"/>
      <c r="G175" s="176"/>
      <c r="H175" s="176"/>
    </row>
    <row r="176" spans="1:12">
      <c r="A176" s="152" t="s">
        <v>448</v>
      </c>
      <c r="B176" s="152"/>
    </row>
    <row r="177" spans="1:5" ht="15">
      <c r="A177" s="621"/>
      <c r="B177" s="619" t="s">
        <v>399</v>
      </c>
      <c r="C177" s="620"/>
      <c r="D177" s="574" t="s">
        <v>400</v>
      </c>
      <c r="E177" s="575"/>
    </row>
    <row r="178" spans="1:5">
      <c r="A178" s="621"/>
      <c r="B178" s="227" t="s">
        <v>61</v>
      </c>
      <c r="C178" s="227" t="s">
        <v>87</v>
      </c>
      <c r="D178" s="227" t="s">
        <v>61</v>
      </c>
      <c r="E178" s="227" t="s">
        <v>87</v>
      </c>
    </row>
    <row r="179" spans="1:5" ht="26">
      <c r="A179" s="231" t="s">
        <v>394</v>
      </c>
      <c r="B179" s="537">
        <v>1.2223520638596719</v>
      </c>
      <c r="C179" s="537">
        <v>0.43965073573405072</v>
      </c>
      <c r="D179" s="537">
        <v>1.2082883438326923</v>
      </c>
      <c r="E179" s="537">
        <v>0.48855054656049657</v>
      </c>
    </row>
    <row r="180" spans="1:5" ht="26">
      <c r="A180" s="231" t="s">
        <v>398</v>
      </c>
      <c r="B180" s="537">
        <f>B179*5</f>
        <v>6.1117603192983596</v>
      </c>
      <c r="C180" s="537">
        <f t="shared" ref="C180:E180" si="1">C179*5</f>
        <v>2.1982536786702536</v>
      </c>
      <c r="D180" s="537">
        <f t="shared" si="1"/>
        <v>6.041441719163462</v>
      </c>
      <c r="E180" s="537">
        <f t="shared" si="1"/>
        <v>2.4427527328024827</v>
      </c>
    </row>
    <row r="182" spans="1:5">
      <c r="A182" s="152" t="s">
        <v>447</v>
      </c>
      <c r="B182" s="152"/>
    </row>
    <row r="183" spans="1:5" ht="15">
      <c r="A183" s="621"/>
      <c r="B183" s="619" t="s">
        <v>399</v>
      </c>
      <c r="C183" s="620"/>
      <c r="D183" s="574" t="s">
        <v>400</v>
      </c>
      <c r="E183" s="575"/>
    </row>
    <row r="184" spans="1:5">
      <c r="A184" s="621"/>
      <c r="B184" s="227" t="s">
        <v>61</v>
      </c>
      <c r="C184" s="227" t="s">
        <v>87</v>
      </c>
      <c r="D184" s="227" t="s">
        <v>61</v>
      </c>
      <c r="E184" s="227" t="s">
        <v>87</v>
      </c>
    </row>
    <row r="185" spans="1:5" ht="26">
      <c r="A185" s="231" t="s">
        <v>394</v>
      </c>
      <c r="B185" s="174">
        <v>1.386847501533927</v>
      </c>
      <c r="C185" s="174">
        <v>0.45607143507750958</v>
      </c>
      <c r="D185" s="174">
        <v>1.3375939999569868</v>
      </c>
      <c r="E185" s="174">
        <v>0.46370866726952847</v>
      </c>
    </row>
    <row r="186" spans="1:5" ht="26">
      <c r="A186" s="231" t="s">
        <v>398</v>
      </c>
      <c r="B186" s="174">
        <v>6.93</v>
      </c>
      <c r="C186" s="174">
        <v>2.2799999999999998</v>
      </c>
      <c r="D186" s="174">
        <v>6.69</v>
      </c>
      <c r="E186" s="174">
        <v>2.3199999999999998</v>
      </c>
    </row>
    <row r="187" spans="1:5" ht="14.4" customHeight="1"/>
    <row r="188" spans="1:5">
      <c r="A188" s="152" t="s">
        <v>395</v>
      </c>
      <c r="B188" s="152"/>
    </row>
    <row r="189" spans="1:5" ht="15">
      <c r="A189" s="621"/>
      <c r="B189" s="619" t="s">
        <v>399</v>
      </c>
      <c r="C189" s="620"/>
      <c r="D189" s="574" t="s">
        <v>400</v>
      </c>
      <c r="E189" s="575"/>
    </row>
    <row r="190" spans="1:5">
      <c r="A190" s="621"/>
      <c r="B190" s="227" t="s">
        <v>61</v>
      </c>
      <c r="C190" s="227" t="s">
        <v>87</v>
      </c>
      <c r="D190" s="227" t="s">
        <v>61</v>
      </c>
      <c r="E190" s="227" t="s">
        <v>87</v>
      </c>
    </row>
    <row r="191" spans="1:5" ht="26">
      <c r="A191" s="231" t="s">
        <v>394</v>
      </c>
      <c r="B191" s="174">
        <v>1.3</v>
      </c>
      <c r="C191" s="173">
        <v>0.93</v>
      </c>
      <c r="D191" s="173">
        <v>1.24</v>
      </c>
      <c r="E191" s="173">
        <v>0.77</v>
      </c>
    </row>
    <row r="192" spans="1:5" ht="26">
      <c r="A192" s="231" t="s">
        <v>398</v>
      </c>
      <c r="B192" s="174">
        <v>6.5000000000000009</v>
      </c>
      <c r="C192" s="174">
        <v>4.6500000000000004</v>
      </c>
      <c r="D192" s="174">
        <v>6.2</v>
      </c>
      <c r="E192" s="174">
        <v>3.8500000000000005</v>
      </c>
    </row>
    <row r="194" spans="1:6">
      <c r="A194" s="152" t="s">
        <v>396</v>
      </c>
      <c r="B194" s="152"/>
    </row>
    <row r="195" spans="1:6" ht="15">
      <c r="A195" s="630"/>
      <c r="B195" s="619" t="s">
        <v>399</v>
      </c>
      <c r="C195" s="620"/>
      <c r="D195" s="574" t="s">
        <v>400</v>
      </c>
      <c r="E195" s="575"/>
    </row>
    <row r="196" spans="1:6">
      <c r="A196" s="630"/>
      <c r="B196" s="227" t="s">
        <v>61</v>
      </c>
      <c r="C196" s="227" t="s">
        <v>87</v>
      </c>
      <c r="D196" s="228" t="s">
        <v>61</v>
      </c>
      <c r="E196" s="228" t="s">
        <v>87</v>
      </c>
    </row>
    <row r="197" spans="1:6" ht="26">
      <c r="A197" s="231" t="s">
        <v>394</v>
      </c>
      <c r="B197" s="231">
        <v>1.42</v>
      </c>
      <c r="C197" s="231">
        <v>0.55000000000000004</v>
      </c>
      <c r="D197" s="230" vm="19">
        <v>1.4026367859072233</v>
      </c>
      <c r="E197" s="230" vm="20">
        <v>0.57595557953331233</v>
      </c>
    </row>
    <row r="198" spans="1:6" ht="26">
      <c r="A198" s="231" t="s">
        <v>398</v>
      </c>
      <c r="B198" s="174">
        <v>7.1</v>
      </c>
      <c r="C198" s="174">
        <v>2.7500000000000004</v>
      </c>
      <c r="D198" s="174">
        <v>7.0131839295361162</v>
      </c>
      <c r="E198" s="174">
        <v>2.8797778976665618</v>
      </c>
    </row>
    <row r="199" spans="1:6">
      <c r="A199" s="242"/>
      <c r="B199" s="242"/>
      <c r="C199" s="242"/>
      <c r="D199" s="242"/>
      <c r="E199" s="242"/>
      <c r="F199" s="242"/>
    </row>
    <row r="200" spans="1:6">
      <c r="A200" s="152" t="s">
        <v>397</v>
      </c>
      <c r="B200" s="152"/>
    </row>
    <row r="201" spans="1:6" ht="15">
      <c r="A201" s="626"/>
      <c r="B201" s="619" t="s">
        <v>399</v>
      </c>
      <c r="C201" s="620"/>
      <c r="D201" s="574" t="s">
        <v>400</v>
      </c>
      <c r="E201" s="575"/>
    </row>
    <row r="202" spans="1:6">
      <c r="A202" s="626"/>
      <c r="B202" s="227" t="s">
        <v>61</v>
      </c>
      <c r="C202" s="227" t="s">
        <v>87</v>
      </c>
      <c r="D202" s="227" t="s">
        <v>61</v>
      </c>
      <c r="E202" s="227" t="s">
        <v>87</v>
      </c>
    </row>
    <row r="203" spans="1:6" ht="25">
      <c r="A203" s="189" t="s">
        <v>394</v>
      </c>
      <c r="B203" s="189">
        <v>1.43</v>
      </c>
      <c r="C203" s="189">
        <v>1.1299999999999999</v>
      </c>
      <c r="D203" s="232">
        <v>1.36</v>
      </c>
      <c r="E203" s="232">
        <v>0.75131554851433235</v>
      </c>
    </row>
    <row r="204" spans="1:6" ht="26">
      <c r="A204" s="231" t="s">
        <v>398</v>
      </c>
      <c r="B204" s="173">
        <v>7.1499999999999995</v>
      </c>
      <c r="C204" s="173">
        <v>5.6499999999999995</v>
      </c>
      <c r="D204" s="173">
        <v>6.8</v>
      </c>
      <c r="E204" s="174">
        <v>3.756577742571662</v>
      </c>
    </row>
    <row r="205" spans="1:6">
      <c r="A205" s="629" t="s">
        <v>401</v>
      </c>
      <c r="B205" s="629"/>
      <c r="C205" s="629"/>
      <c r="D205" s="629"/>
      <c r="E205" s="629"/>
      <c r="F205" s="635"/>
    </row>
    <row r="206" spans="1:6" ht="24.9" customHeight="1">
      <c r="A206" s="635" t="s">
        <v>402</v>
      </c>
      <c r="B206" s="635"/>
      <c r="C206" s="635"/>
      <c r="D206" s="635"/>
      <c r="E206" s="635"/>
      <c r="F206" s="635"/>
    </row>
  </sheetData>
  <sheetProtection algorithmName="SHA-512" hashValue="OFXTUSvHMnuRzSSrNClTfDokXdXrsEf24EGULiqntjHwOfGpA2NARJvQ/Xbv7SDLiVC/hb5wi3Whgz0BU+W6YQ==" saltValue="jdOizwSUN6TcSUBvT55igQ==" spinCount="100000" sheet="1" objects="1" scenarios="1"/>
  <mergeCells count="87">
    <mergeCell ref="G146:H146"/>
    <mergeCell ref="I146:J146"/>
    <mergeCell ref="K146:L146"/>
    <mergeCell ref="G158:H158"/>
    <mergeCell ref="I158:J158"/>
    <mergeCell ref="A183:A184"/>
    <mergeCell ref="B183:C183"/>
    <mergeCell ref="D183:E183"/>
    <mergeCell ref="A177:A178"/>
    <mergeCell ref="B177:C177"/>
    <mergeCell ref="D177:E177"/>
    <mergeCell ref="A206:F206"/>
    <mergeCell ref="A189:A190"/>
    <mergeCell ref="B189:C189"/>
    <mergeCell ref="D189:E189"/>
    <mergeCell ref="A195:A196"/>
    <mergeCell ref="B195:C195"/>
    <mergeCell ref="D195:E195"/>
    <mergeCell ref="A201:A202"/>
    <mergeCell ref="B201:C201"/>
    <mergeCell ref="D201:E201"/>
    <mergeCell ref="A205:F205"/>
    <mergeCell ref="A87:E87"/>
    <mergeCell ref="A78:E78"/>
    <mergeCell ref="A122:A123"/>
    <mergeCell ref="B122:D122"/>
    <mergeCell ref="E122:F122"/>
    <mergeCell ref="A98:A99"/>
    <mergeCell ref="B98:D98"/>
    <mergeCell ref="E98:F98"/>
    <mergeCell ref="A93:E93"/>
    <mergeCell ref="A94:E94"/>
    <mergeCell ref="A95:E95"/>
    <mergeCell ref="A45:F45"/>
    <mergeCell ref="A28:G28"/>
    <mergeCell ref="A23:G23"/>
    <mergeCell ref="A24:G24"/>
    <mergeCell ref="A25:G25"/>
    <mergeCell ref="A26:G26"/>
    <mergeCell ref="A27:G27"/>
    <mergeCell ref="A40:F40"/>
    <mergeCell ref="A41:F41"/>
    <mergeCell ref="A42:F42"/>
    <mergeCell ref="A43:F43"/>
    <mergeCell ref="A44:F44"/>
    <mergeCell ref="A56:G56"/>
    <mergeCell ref="A57:G57"/>
    <mergeCell ref="A58:G58"/>
    <mergeCell ref="A59:G59"/>
    <mergeCell ref="A67:G67"/>
    <mergeCell ref="A68:G68"/>
    <mergeCell ref="A76:G76"/>
    <mergeCell ref="A84:G84"/>
    <mergeCell ref="A85:G86"/>
    <mergeCell ref="A75:F75"/>
    <mergeCell ref="A173:F173"/>
    <mergeCell ref="A110:A111"/>
    <mergeCell ref="B110:D110"/>
    <mergeCell ref="E110:F110"/>
    <mergeCell ref="A131:L131"/>
    <mergeCell ref="A143:L143"/>
    <mergeCell ref="A155:L155"/>
    <mergeCell ref="A167:L167"/>
    <mergeCell ref="G122:H122"/>
    <mergeCell ref="I122:J122"/>
    <mergeCell ref="B134:D134"/>
    <mergeCell ref="E134:F134"/>
    <mergeCell ref="G134:H134"/>
    <mergeCell ref="I134:J134"/>
    <mergeCell ref="K134:L134"/>
    <mergeCell ref="A146:A147"/>
    <mergeCell ref="G98:H98"/>
    <mergeCell ref="I98:J98"/>
    <mergeCell ref="K158:L158"/>
    <mergeCell ref="K122:L122"/>
    <mergeCell ref="A134:A135"/>
    <mergeCell ref="G110:H110"/>
    <mergeCell ref="I110:J110"/>
    <mergeCell ref="K110:L110"/>
    <mergeCell ref="A119:L119"/>
    <mergeCell ref="A107:L107"/>
    <mergeCell ref="B146:D146"/>
    <mergeCell ref="E146:F146"/>
    <mergeCell ref="A158:A159"/>
    <mergeCell ref="B158:D158"/>
    <mergeCell ref="E158:F158"/>
    <mergeCell ref="K98:L9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6"/>
  <sheetViews>
    <sheetView showGridLines="0" zoomScaleNormal="100" workbookViewId="0"/>
  </sheetViews>
  <sheetFormatPr defaultColWidth="8.90625" defaultRowHeight="14.5"/>
  <cols>
    <col min="1" max="1" width="25.453125" style="171" customWidth="1"/>
    <col min="2" max="13" width="14.26953125" style="171" customWidth="1"/>
    <col min="14" max="16384" width="8.90625" style="171"/>
  </cols>
  <sheetData>
    <row r="1" spans="1:13">
      <c r="B1" s="3"/>
    </row>
    <row r="8" spans="1:13" ht="20">
      <c r="A8" s="186" t="s">
        <v>403</v>
      </c>
    </row>
    <row r="9" spans="1:13" ht="20.5" thickBot="1">
      <c r="A9" s="186"/>
    </row>
    <row r="10" spans="1:13" ht="22" thickTop="1" thickBot="1">
      <c r="A10" s="382" t="s">
        <v>484</v>
      </c>
      <c r="B10" s="381"/>
      <c r="C10" s="381"/>
      <c r="D10" s="381"/>
      <c r="E10" s="381"/>
      <c r="F10" s="381"/>
      <c r="G10" s="381"/>
      <c r="H10" s="381"/>
      <c r="I10" s="381"/>
      <c r="J10" s="381"/>
      <c r="K10" s="381"/>
      <c r="L10" s="381"/>
      <c r="M10" s="381"/>
    </row>
    <row r="11" spans="1:13" ht="18.5" thickTop="1">
      <c r="A11" s="21"/>
      <c r="B11" s="20"/>
      <c r="C11" s="20"/>
      <c r="D11" s="20"/>
      <c r="E11" s="20"/>
      <c r="F11" s="20"/>
    </row>
    <row r="12" spans="1:13" ht="15.5">
      <c r="A12" s="306" t="s">
        <v>506</v>
      </c>
      <c r="B12" s="20"/>
      <c r="C12" s="20"/>
      <c r="D12" s="20"/>
      <c r="E12" s="20"/>
      <c r="F12" s="20"/>
    </row>
    <row r="13" spans="1:13" ht="27.15" customHeight="1">
      <c r="A13" s="567" t="s">
        <v>147</v>
      </c>
      <c r="B13" s="567"/>
      <c r="C13" s="567"/>
      <c r="D13" s="567"/>
      <c r="E13" s="567"/>
      <c r="F13" s="567"/>
      <c r="G13" s="567"/>
    </row>
    <row r="14" spans="1:13">
      <c r="A14" s="88" t="s">
        <v>391</v>
      </c>
      <c r="B14" s="389"/>
      <c r="C14" s="389"/>
      <c r="D14" s="389"/>
      <c r="E14" s="389"/>
      <c r="F14" s="188"/>
    </row>
    <row r="16" spans="1:13">
      <c r="A16" s="390" t="s">
        <v>591</v>
      </c>
      <c r="B16" s="295"/>
      <c r="C16" s="295"/>
    </row>
    <row r="17" spans="1:14">
      <c r="A17" s="68"/>
      <c r="B17" s="647">
        <v>2020</v>
      </c>
      <c r="C17" s="648"/>
      <c r="D17" s="647">
        <v>2019</v>
      </c>
      <c r="E17" s="648"/>
      <c r="F17" s="647">
        <v>2018</v>
      </c>
      <c r="G17" s="648"/>
      <c r="H17" s="682">
        <v>2017</v>
      </c>
      <c r="I17" s="683"/>
      <c r="J17" s="647">
        <v>2016</v>
      </c>
      <c r="K17" s="648"/>
      <c r="L17" s="647">
        <v>2015</v>
      </c>
      <c r="M17" s="648"/>
    </row>
    <row r="18" spans="1:14">
      <c r="A18" s="391" t="s">
        <v>66</v>
      </c>
      <c r="B18" s="392" t="s">
        <v>14</v>
      </c>
      <c r="C18" s="392" t="s">
        <v>15</v>
      </c>
      <c r="D18" s="392" t="s">
        <v>14</v>
      </c>
      <c r="E18" s="392" t="s">
        <v>15</v>
      </c>
      <c r="F18" s="392" t="s">
        <v>14</v>
      </c>
      <c r="G18" s="392" t="s">
        <v>15</v>
      </c>
      <c r="H18" s="392" t="s">
        <v>14</v>
      </c>
      <c r="I18" s="392" t="s">
        <v>15</v>
      </c>
      <c r="J18" s="393" t="s">
        <v>14</v>
      </c>
      <c r="K18" s="393" t="s">
        <v>15</v>
      </c>
      <c r="L18" s="393" t="s">
        <v>14</v>
      </c>
      <c r="M18" s="393" t="s">
        <v>15</v>
      </c>
    </row>
    <row r="19" spans="1:14">
      <c r="A19" s="394" t="s">
        <v>17</v>
      </c>
      <c r="B19" s="136">
        <v>87</v>
      </c>
      <c r="C19" s="136">
        <v>211</v>
      </c>
      <c r="D19" s="136">
        <v>116</v>
      </c>
      <c r="E19" s="136">
        <v>262</v>
      </c>
      <c r="F19" s="136">
        <v>97</v>
      </c>
      <c r="G19" s="136">
        <v>278</v>
      </c>
      <c r="H19" s="182">
        <v>86</v>
      </c>
      <c r="I19" s="99">
        <v>231</v>
      </c>
      <c r="J19" s="395">
        <v>46</v>
      </c>
      <c r="K19" s="396">
        <v>156</v>
      </c>
      <c r="L19" s="397">
        <v>48</v>
      </c>
      <c r="M19" s="397">
        <v>181</v>
      </c>
    </row>
    <row r="20" spans="1:14">
      <c r="A20" s="394" t="s">
        <v>18</v>
      </c>
      <c r="B20" s="136">
        <v>640</v>
      </c>
      <c r="C20" s="397">
        <v>1767</v>
      </c>
      <c r="D20" s="136">
        <v>659</v>
      </c>
      <c r="E20" s="397">
        <v>1876</v>
      </c>
      <c r="F20" s="136">
        <v>620</v>
      </c>
      <c r="G20" s="136">
        <v>1950</v>
      </c>
      <c r="H20" s="99">
        <v>511</v>
      </c>
      <c r="I20" s="106">
        <v>1883</v>
      </c>
      <c r="J20" s="395">
        <v>436</v>
      </c>
      <c r="K20" s="396">
        <v>1772</v>
      </c>
      <c r="L20" s="397">
        <v>439</v>
      </c>
      <c r="M20" s="397">
        <v>1883</v>
      </c>
    </row>
    <row r="21" spans="1:14">
      <c r="A21" s="394" t="s">
        <v>19</v>
      </c>
      <c r="B21" s="136">
        <v>666</v>
      </c>
      <c r="C21" s="397">
        <v>2614</v>
      </c>
      <c r="D21" s="136">
        <v>648</v>
      </c>
      <c r="E21" s="397">
        <v>2532</v>
      </c>
      <c r="F21" s="136">
        <v>615</v>
      </c>
      <c r="G21" s="136">
        <v>2571</v>
      </c>
      <c r="H21" s="99">
        <v>487</v>
      </c>
      <c r="I21" s="106">
        <v>2411</v>
      </c>
      <c r="J21" s="395">
        <v>412</v>
      </c>
      <c r="K21" s="396">
        <v>2332</v>
      </c>
      <c r="L21" s="397">
        <v>392</v>
      </c>
      <c r="M21" s="397">
        <v>2307</v>
      </c>
    </row>
    <row r="22" spans="1:14">
      <c r="A22" s="394" t="s">
        <v>20</v>
      </c>
      <c r="B22" s="136">
        <v>429</v>
      </c>
      <c r="C22" s="397">
        <v>2183</v>
      </c>
      <c r="D22" s="136">
        <v>433</v>
      </c>
      <c r="E22" s="397">
        <v>2142</v>
      </c>
      <c r="F22" s="136">
        <v>434</v>
      </c>
      <c r="G22" s="136">
        <v>2137</v>
      </c>
      <c r="H22" s="99">
        <v>401</v>
      </c>
      <c r="I22" s="106">
        <v>2113</v>
      </c>
      <c r="J22" s="395">
        <v>359</v>
      </c>
      <c r="K22" s="396">
        <v>2116</v>
      </c>
      <c r="L22" s="397">
        <v>357</v>
      </c>
      <c r="M22" s="397">
        <v>2167</v>
      </c>
    </row>
    <row r="23" spans="1:14">
      <c r="A23" s="394" t="s">
        <v>67</v>
      </c>
      <c r="B23" s="136">
        <v>234</v>
      </c>
      <c r="C23" s="397">
        <v>1448</v>
      </c>
      <c r="D23" s="136">
        <v>206</v>
      </c>
      <c r="E23" s="397">
        <v>1572</v>
      </c>
      <c r="F23" s="136">
        <v>197</v>
      </c>
      <c r="G23" s="136">
        <v>1660</v>
      </c>
      <c r="H23" s="99">
        <v>177</v>
      </c>
      <c r="I23" s="106">
        <v>1675</v>
      </c>
      <c r="J23" s="395">
        <v>185</v>
      </c>
      <c r="K23" s="396">
        <v>1807</v>
      </c>
      <c r="L23" s="397">
        <v>190</v>
      </c>
      <c r="M23" s="397">
        <v>1888</v>
      </c>
    </row>
    <row r="24" spans="1:14">
      <c r="A24" s="394" t="s">
        <v>16</v>
      </c>
      <c r="B24" s="136">
        <v>12</v>
      </c>
      <c r="C24" s="136">
        <v>161</v>
      </c>
      <c r="D24" s="136">
        <v>18</v>
      </c>
      <c r="E24" s="136">
        <v>149</v>
      </c>
      <c r="F24" s="136">
        <v>16</v>
      </c>
      <c r="G24" s="136">
        <v>135</v>
      </c>
      <c r="H24" s="99">
        <v>16</v>
      </c>
      <c r="I24" s="99">
        <v>118</v>
      </c>
      <c r="J24" s="395">
        <v>14</v>
      </c>
      <c r="K24" s="396">
        <v>164</v>
      </c>
      <c r="L24" s="397">
        <v>13</v>
      </c>
      <c r="M24" s="397">
        <v>172</v>
      </c>
    </row>
    <row r="25" spans="1:14">
      <c r="A25" s="398" t="s">
        <v>9</v>
      </c>
      <c r="B25" s="44">
        <f>SUM(B19:B24)</f>
        <v>2068</v>
      </c>
      <c r="C25" s="44">
        <f>SUM(C19:C24)</f>
        <v>8384</v>
      </c>
      <c r="D25" s="44">
        <f>SUM(D19:D24)</f>
        <v>2080</v>
      </c>
      <c r="E25" s="44">
        <f>SUM(E19:E24)</f>
        <v>8533</v>
      </c>
      <c r="F25" s="44">
        <v>1979</v>
      </c>
      <c r="G25" s="44">
        <v>8731</v>
      </c>
      <c r="H25" s="33">
        <f>SUM(H19:H24)</f>
        <v>1678</v>
      </c>
      <c r="I25" s="33">
        <v>8431</v>
      </c>
      <c r="J25" s="399">
        <f>SUM(J19:J24)</f>
        <v>1452</v>
      </c>
      <c r="K25" s="400">
        <f>SUM(K19:K24)</f>
        <v>8347</v>
      </c>
      <c r="L25" s="44">
        <f>SUM(L19:L24)</f>
        <v>1439</v>
      </c>
      <c r="M25" s="44">
        <f>SUM(M19:M24)</f>
        <v>8598</v>
      </c>
    </row>
    <row r="27" spans="1:14">
      <c r="A27" s="401" t="s">
        <v>592</v>
      </c>
      <c r="B27" s="113"/>
      <c r="C27" s="113"/>
      <c r="D27" s="113"/>
      <c r="E27" s="113"/>
    </row>
    <row r="28" spans="1:14">
      <c r="A28" s="64" t="s">
        <v>27</v>
      </c>
      <c r="B28" s="83">
        <v>2020</v>
      </c>
      <c r="C28" s="83">
        <v>2019</v>
      </c>
      <c r="D28" s="83">
        <v>2018</v>
      </c>
      <c r="E28" s="83">
        <v>2017</v>
      </c>
      <c r="F28" s="427">
        <v>2016</v>
      </c>
      <c r="G28" s="83">
        <v>2015</v>
      </c>
    </row>
    <row r="29" spans="1:14" ht="30" customHeight="1">
      <c r="A29" s="402" t="s">
        <v>25</v>
      </c>
      <c r="B29" s="111">
        <v>144</v>
      </c>
      <c r="C29" s="111">
        <v>146</v>
      </c>
      <c r="D29" s="111">
        <v>138</v>
      </c>
      <c r="E29" s="7">
        <v>127</v>
      </c>
      <c r="F29" s="138">
        <v>121</v>
      </c>
      <c r="G29" s="111">
        <v>122</v>
      </c>
    </row>
    <row r="30" spans="1:14">
      <c r="A30" s="403" t="s">
        <v>21</v>
      </c>
      <c r="B30" s="111">
        <v>770</v>
      </c>
      <c r="C30" s="111">
        <v>758</v>
      </c>
      <c r="D30" s="111">
        <v>678</v>
      </c>
      <c r="E30" s="7">
        <v>619</v>
      </c>
      <c r="F30" s="138">
        <v>586</v>
      </c>
      <c r="G30" s="111">
        <v>599</v>
      </c>
    </row>
    <row r="31" spans="1:14">
      <c r="A31" s="403" t="s">
        <v>22</v>
      </c>
      <c r="B31" s="111">
        <v>1558</v>
      </c>
      <c r="C31" s="111">
        <v>1363</v>
      </c>
      <c r="D31" s="111">
        <v>1233</v>
      </c>
      <c r="E31" s="55">
        <v>1055</v>
      </c>
      <c r="F31" s="138">
        <v>1001</v>
      </c>
      <c r="G31" s="111">
        <v>1024</v>
      </c>
      <c r="L31" s="404"/>
      <c r="M31" s="404"/>
    </row>
    <row r="32" spans="1:14">
      <c r="A32" s="403" t="s">
        <v>23</v>
      </c>
      <c r="B32" s="111">
        <v>1187</v>
      </c>
      <c r="C32" s="111">
        <v>1230</v>
      </c>
      <c r="D32" s="111">
        <v>1167</v>
      </c>
      <c r="E32" s="55">
        <v>1082</v>
      </c>
      <c r="F32" s="138">
        <v>1046</v>
      </c>
      <c r="G32" s="111">
        <v>1061</v>
      </c>
      <c r="L32" s="404"/>
      <c r="M32" s="404"/>
      <c r="N32" s="214"/>
    </row>
    <row r="33" spans="1:14">
      <c r="A33" s="403" t="s">
        <v>24</v>
      </c>
      <c r="B33" s="111">
        <v>295</v>
      </c>
      <c r="C33" s="111">
        <v>346</v>
      </c>
      <c r="D33" s="111">
        <v>368</v>
      </c>
      <c r="E33" s="7">
        <v>358</v>
      </c>
      <c r="F33" s="138">
        <v>337</v>
      </c>
      <c r="G33" s="111">
        <v>369</v>
      </c>
      <c r="L33" s="404"/>
      <c r="M33" s="404"/>
      <c r="N33" s="262"/>
    </row>
    <row r="34" spans="1:14">
      <c r="A34" s="403" t="s">
        <v>26</v>
      </c>
      <c r="B34" s="111">
        <v>6498</v>
      </c>
      <c r="C34" s="111">
        <v>6770</v>
      </c>
      <c r="D34" s="111">
        <v>7126</v>
      </c>
      <c r="E34" s="55">
        <v>6868</v>
      </c>
      <c r="F34" s="138">
        <v>6708</v>
      </c>
      <c r="G34" s="111">
        <v>6849</v>
      </c>
      <c r="L34" s="404"/>
      <c r="M34" s="404"/>
      <c r="N34" s="262"/>
    </row>
    <row r="35" spans="1:14">
      <c r="A35" s="18" t="s">
        <v>9</v>
      </c>
      <c r="B35" s="112">
        <f>SUM(B29:B34)</f>
        <v>10452</v>
      </c>
      <c r="C35" s="112">
        <f>SUM(C29:C34)</f>
        <v>10613</v>
      </c>
      <c r="D35" s="112">
        <v>10710</v>
      </c>
      <c r="E35" s="56">
        <v>10109</v>
      </c>
      <c r="F35" s="137">
        <v>9799</v>
      </c>
      <c r="G35" s="112">
        <v>10024</v>
      </c>
      <c r="L35" s="404"/>
      <c r="M35" s="404"/>
      <c r="N35" s="262"/>
    </row>
    <row r="36" spans="1:14" s="442" customFormat="1">
      <c r="A36" s="455"/>
      <c r="B36" s="456"/>
      <c r="C36" s="456"/>
      <c r="D36" s="456"/>
      <c r="E36" s="457"/>
      <c r="F36" s="456"/>
      <c r="G36" s="456"/>
      <c r="L36" s="445"/>
      <c r="M36" s="445"/>
      <c r="N36" s="446"/>
    </row>
    <row r="37" spans="1:14">
      <c r="A37" s="152" t="s">
        <v>388</v>
      </c>
      <c r="B37" s="113"/>
      <c r="C37" s="113"/>
      <c r="D37" s="113"/>
      <c r="E37" s="113"/>
    </row>
    <row r="38" spans="1:14">
      <c r="A38" s="680"/>
      <c r="B38" s="674">
        <v>2020</v>
      </c>
      <c r="C38" s="675"/>
      <c r="D38" s="676"/>
      <c r="E38" s="674">
        <v>2019</v>
      </c>
      <c r="F38" s="675"/>
      <c r="G38" s="676"/>
    </row>
    <row r="39" spans="1:14">
      <c r="A39" s="681"/>
      <c r="B39" s="154" t="s">
        <v>14</v>
      </c>
      <c r="C39" s="154" t="s">
        <v>15</v>
      </c>
      <c r="D39" s="154" t="s">
        <v>9</v>
      </c>
      <c r="E39" s="154" t="s">
        <v>14</v>
      </c>
      <c r="F39" s="154" t="s">
        <v>15</v>
      </c>
      <c r="G39" s="154" t="s">
        <v>9</v>
      </c>
    </row>
    <row r="40" spans="1:14">
      <c r="A40" s="155" t="s">
        <v>377</v>
      </c>
      <c r="B40" s="156">
        <v>176</v>
      </c>
      <c r="C40" s="156">
        <v>274</v>
      </c>
      <c r="D40" s="44">
        <f>SUM(B40:C40)</f>
        <v>450</v>
      </c>
      <c r="E40" s="156">
        <v>199</v>
      </c>
      <c r="F40" s="156">
        <v>293</v>
      </c>
      <c r="G40" s="44">
        <f>SUM(E40:F40)</f>
        <v>492</v>
      </c>
    </row>
    <row r="41" spans="1:14">
      <c r="A41" s="155" t="s">
        <v>378</v>
      </c>
      <c r="B41" s="156">
        <v>1892</v>
      </c>
      <c r="C41" s="156">
        <v>8110</v>
      </c>
      <c r="D41" s="44">
        <f t="shared" ref="D41:D42" si="0">SUM(B41:C41)</f>
        <v>10002</v>
      </c>
      <c r="E41" s="156">
        <v>1881</v>
      </c>
      <c r="F41" s="156">
        <v>8240</v>
      </c>
      <c r="G41" s="44">
        <f t="shared" ref="G41:G42" si="1">SUM(E41:F41)</f>
        <v>10121</v>
      </c>
    </row>
    <row r="42" spans="1:14">
      <c r="A42" s="157" t="s">
        <v>9</v>
      </c>
      <c r="B42" s="157">
        <f>SUM(B40:B41)</f>
        <v>2068</v>
      </c>
      <c r="C42" s="157">
        <f>SUM(C40:C41)</f>
        <v>8384</v>
      </c>
      <c r="D42" s="44">
        <f t="shared" si="0"/>
        <v>10452</v>
      </c>
      <c r="E42" s="157">
        <f>SUM(E40:E41)</f>
        <v>2080</v>
      </c>
      <c r="F42" s="157">
        <f>SUM(F40:F41)</f>
        <v>8533</v>
      </c>
      <c r="G42" s="44">
        <f t="shared" si="1"/>
        <v>10613</v>
      </c>
    </row>
    <row r="43" spans="1:14">
      <c r="A43" s="158"/>
      <c r="B43" s="158"/>
      <c r="C43" s="158"/>
      <c r="D43" s="158"/>
      <c r="E43" s="113"/>
      <c r="F43" s="417"/>
    </row>
    <row r="44" spans="1:14">
      <c r="A44" s="159" t="s">
        <v>389</v>
      </c>
      <c r="B44" s="158"/>
      <c r="C44" s="158"/>
      <c r="D44" s="158"/>
      <c r="E44" s="113"/>
      <c r="F44" s="417"/>
    </row>
    <row r="45" spans="1:14">
      <c r="A45" s="153"/>
      <c r="B45" s="677">
        <v>2020</v>
      </c>
      <c r="C45" s="678"/>
      <c r="D45" s="679"/>
      <c r="E45" s="677">
        <v>2019</v>
      </c>
      <c r="F45" s="678"/>
      <c r="G45" s="679"/>
    </row>
    <row r="46" spans="1:14">
      <c r="A46" s="153"/>
      <c r="B46" s="154" t="s">
        <v>377</v>
      </c>
      <c r="C46" s="154" t="s">
        <v>378</v>
      </c>
      <c r="D46" s="154" t="s">
        <v>9</v>
      </c>
      <c r="E46" s="154" t="s">
        <v>377</v>
      </c>
      <c r="F46" s="154" t="s">
        <v>378</v>
      </c>
      <c r="G46" s="154" t="s">
        <v>9</v>
      </c>
    </row>
    <row r="47" spans="1:14">
      <c r="A47" s="155" t="s">
        <v>379</v>
      </c>
      <c r="B47" s="156">
        <v>0</v>
      </c>
      <c r="C47" s="156">
        <v>1</v>
      </c>
      <c r="D47" s="156">
        <f>SUM(B47:C47)</f>
        <v>1</v>
      </c>
      <c r="E47" s="156">
        <v>0</v>
      </c>
      <c r="F47" s="156">
        <v>1</v>
      </c>
      <c r="G47" s="156">
        <f>SUM(E47:F47)</f>
        <v>1</v>
      </c>
    </row>
    <row r="48" spans="1:14">
      <c r="A48" s="155" t="s">
        <v>367</v>
      </c>
      <c r="B48" s="156">
        <v>0</v>
      </c>
      <c r="C48" s="156">
        <v>15</v>
      </c>
      <c r="D48" s="156">
        <f t="shared" ref="D48:D58" si="2">SUM(B48:C48)</f>
        <v>15</v>
      </c>
      <c r="E48" s="156">
        <v>0</v>
      </c>
      <c r="F48" s="156">
        <v>15</v>
      </c>
      <c r="G48" s="156">
        <f t="shared" ref="G48:G57" si="3">SUM(E48:F48)</f>
        <v>15</v>
      </c>
    </row>
    <row r="49" spans="1:7">
      <c r="A49" s="155" t="s">
        <v>380</v>
      </c>
      <c r="B49" s="156">
        <v>0</v>
      </c>
      <c r="C49" s="156">
        <v>1</v>
      </c>
      <c r="D49" s="156">
        <f t="shared" si="2"/>
        <v>1</v>
      </c>
      <c r="E49" s="156">
        <v>0</v>
      </c>
      <c r="F49" s="156">
        <v>1</v>
      </c>
      <c r="G49" s="156">
        <f t="shared" si="3"/>
        <v>1</v>
      </c>
    </row>
    <row r="50" spans="1:7">
      <c r="A50" s="155" t="s">
        <v>368</v>
      </c>
      <c r="B50" s="156">
        <v>1</v>
      </c>
      <c r="C50" s="156">
        <v>17</v>
      </c>
      <c r="D50" s="156">
        <f t="shared" si="2"/>
        <v>18</v>
      </c>
      <c r="E50" s="156">
        <v>0</v>
      </c>
      <c r="F50" s="156">
        <v>18</v>
      </c>
      <c r="G50" s="156">
        <f t="shared" si="3"/>
        <v>18</v>
      </c>
    </row>
    <row r="51" spans="1:7">
      <c r="A51" s="155" t="s">
        <v>241</v>
      </c>
      <c r="B51" s="156">
        <v>3</v>
      </c>
      <c r="C51" s="156">
        <v>13</v>
      </c>
      <c r="D51" s="156">
        <f t="shared" si="2"/>
        <v>16</v>
      </c>
      <c r="E51" s="156">
        <v>2</v>
      </c>
      <c r="F51" s="156">
        <v>17</v>
      </c>
      <c r="G51" s="156">
        <f t="shared" si="3"/>
        <v>19</v>
      </c>
    </row>
    <row r="52" spans="1:7">
      <c r="A52" s="155" t="s">
        <v>369</v>
      </c>
      <c r="B52" s="156">
        <v>5</v>
      </c>
      <c r="C52" s="156">
        <v>10</v>
      </c>
      <c r="D52" s="156">
        <f t="shared" si="2"/>
        <v>15</v>
      </c>
      <c r="E52" s="156">
        <v>6</v>
      </c>
      <c r="F52" s="156">
        <v>11</v>
      </c>
      <c r="G52" s="156">
        <f t="shared" si="3"/>
        <v>17</v>
      </c>
    </row>
    <row r="53" spans="1:7">
      <c r="A53" s="155" t="s">
        <v>11</v>
      </c>
      <c r="B53" s="156">
        <v>405</v>
      </c>
      <c r="C53" s="156">
        <v>7891</v>
      </c>
      <c r="D53" s="156">
        <f t="shared" si="2"/>
        <v>8296</v>
      </c>
      <c r="E53" s="156">
        <v>402</v>
      </c>
      <c r="F53" s="156">
        <v>8013</v>
      </c>
      <c r="G53" s="156">
        <f t="shared" si="3"/>
        <v>8415</v>
      </c>
    </row>
    <row r="54" spans="1:7">
      <c r="A54" s="155" t="s">
        <v>381</v>
      </c>
      <c r="B54" s="156">
        <v>0</v>
      </c>
      <c r="C54" s="156">
        <v>7</v>
      </c>
      <c r="D54" s="156">
        <f t="shared" si="2"/>
        <v>7</v>
      </c>
      <c r="E54" s="156">
        <v>0</v>
      </c>
      <c r="F54" s="156">
        <v>7</v>
      </c>
      <c r="G54" s="156">
        <f t="shared" si="3"/>
        <v>7</v>
      </c>
    </row>
    <row r="55" spans="1:7">
      <c r="A55" s="155" t="s">
        <v>13</v>
      </c>
      <c r="B55" s="156">
        <v>33</v>
      </c>
      <c r="C55" s="156">
        <v>610</v>
      </c>
      <c r="D55" s="156">
        <f t="shared" si="2"/>
        <v>643</v>
      </c>
      <c r="E55" s="156">
        <v>51</v>
      </c>
      <c r="F55" s="156">
        <v>604</v>
      </c>
      <c r="G55" s="156">
        <f t="shared" si="3"/>
        <v>655</v>
      </c>
    </row>
    <row r="56" spans="1:7">
      <c r="A56" s="155" t="s">
        <v>12</v>
      </c>
      <c r="B56" s="156">
        <v>0</v>
      </c>
      <c r="C56" s="156">
        <v>1416</v>
      </c>
      <c r="D56" s="156">
        <f t="shared" si="2"/>
        <v>1416</v>
      </c>
      <c r="E56" s="156">
        <v>27</v>
      </c>
      <c r="F56" s="156">
        <v>1408</v>
      </c>
      <c r="G56" s="156">
        <f t="shared" si="3"/>
        <v>1435</v>
      </c>
    </row>
    <row r="57" spans="1:7">
      <c r="A57" s="155" t="s">
        <v>37</v>
      </c>
      <c r="B57" s="156">
        <v>3</v>
      </c>
      <c r="C57" s="156">
        <v>21</v>
      </c>
      <c r="D57" s="156">
        <f t="shared" si="2"/>
        <v>24</v>
      </c>
      <c r="E57" s="156">
        <v>4</v>
      </c>
      <c r="F57" s="156">
        <v>26</v>
      </c>
      <c r="G57" s="156">
        <f t="shared" si="3"/>
        <v>30</v>
      </c>
    </row>
    <row r="58" spans="1:7">
      <c r="A58" s="157" t="s">
        <v>9</v>
      </c>
      <c r="B58" s="157">
        <f>SUM(B47:B57)</f>
        <v>450</v>
      </c>
      <c r="C58" s="157">
        <f>SUM(C47:C57)</f>
        <v>10002</v>
      </c>
      <c r="D58" s="157">
        <f t="shared" si="2"/>
        <v>10452</v>
      </c>
      <c r="E58" s="157">
        <f>SUM(E47:E57)</f>
        <v>492</v>
      </c>
      <c r="F58" s="157">
        <f t="shared" ref="F58:G58" si="4">SUM(F47:F57)</f>
        <v>10121</v>
      </c>
      <c r="G58" s="157">
        <f t="shared" si="4"/>
        <v>10613</v>
      </c>
    </row>
    <row r="59" spans="1:7">
      <c r="A59" s="416"/>
      <c r="B59" s="416"/>
      <c r="C59" s="416"/>
      <c r="D59" s="416"/>
      <c r="E59" s="113"/>
      <c r="F59" s="417"/>
    </row>
    <row r="60" spans="1:7">
      <c r="A60" s="159" t="s">
        <v>390</v>
      </c>
      <c r="B60" s="158"/>
      <c r="C60" s="158"/>
      <c r="D60" s="158"/>
      <c r="E60" s="113"/>
      <c r="F60" s="417"/>
    </row>
    <row r="61" spans="1:7">
      <c r="A61" s="153"/>
      <c r="B61" s="674">
        <v>2020</v>
      </c>
      <c r="C61" s="675"/>
      <c r="D61" s="676"/>
      <c r="E61" s="674">
        <v>2019</v>
      </c>
      <c r="F61" s="675"/>
      <c r="G61" s="676"/>
    </row>
    <row r="62" spans="1:7">
      <c r="A62" s="153"/>
      <c r="B62" s="154" t="s">
        <v>14</v>
      </c>
      <c r="C62" s="154" t="s">
        <v>15</v>
      </c>
      <c r="D62" s="154" t="s">
        <v>9</v>
      </c>
      <c r="E62" s="154" t="s">
        <v>14</v>
      </c>
      <c r="F62" s="154" t="s">
        <v>15</v>
      </c>
      <c r="G62" s="154" t="s">
        <v>9</v>
      </c>
    </row>
    <row r="63" spans="1:7">
      <c r="A63" s="155" t="s">
        <v>382</v>
      </c>
      <c r="B63" s="156">
        <v>36</v>
      </c>
      <c r="C63" s="156">
        <v>11</v>
      </c>
      <c r="D63" s="156">
        <f>SUM(B63:C63)</f>
        <v>47</v>
      </c>
      <c r="E63" s="156">
        <v>33</v>
      </c>
      <c r="F63" s="156">
        <v>11</v>
      </c>
      <c r="G63" s="156">
        <f>SUM(E63:F63)</f>
        <v>44</v>
      </c>
    </row>
    <row r="64" spans="1:7">
      <c r="A64" s="155" t="s">
        <v>383</v>
      </c>
      <c r="B64" s="156">
        <v>1856</v>
      </c>
      <c r="C64" s="156">
        <v>8099</v>
      </c>
      <c r="D64" s="156">
        <f>SUM(B64:C64)</f>
        <v>9955</v>
      </c>
      <c r="E64" s="156">
        <v>1848</v>
      </c>
      <c r="F64" s="156">
        <v>8229</v>
      </c>
      <c r="G64" s="156">
        <f>SUM(E64:F64)</f>
        <v>10077</v>
      </c>
    </row>
    <row r="65" spans="1:14">
      <c r="A65" s="157" t="s">
        <v>9</v>
      </c>
      <c r="B65" s="157">
        <f>SUM(B63:B64)</f>
        <v>1892</v>
      </c>
      <c r="C65" s="157">
        <f>SUM(C63:C64)</f>
        <v>8110</v>
      </c>
      <c r="D65" s="157">
        <f>SUM(B65:C65)</f>
        <v>10002</v>
      </c>
      <c r="E65" s="157">
        <f>SUM(E63:E64)</f>
        <v>1881</v>
      </c>
      <c r="F65" s="157">
        <f>SUM(F63:F64)</f>
        <v>8240</v>
      </c>
      <c r="G65" s="157">
        <f>SUM(E65:F65)</f>
        <v>10121</v>
      </c>
    </row>
    <row r="66" spans="1:14">
      <c r="A66" s="405"/>
      <c r="B66" s="113"/>
      <c r="C66" s="113"/>
      <c r="D66" s="113"/>
      <c r="E66" s="113"/>
      <c r="L66" s="404"/>
      <c r="M66" s="404"/>
      <c r="N66" s="262"/>
    </row>
    <row r="67" spans="1:14">
      <c r="A67" s="1" t="s">
        <v>507</v>
      </c>
      <c r="L67" s="404"/>
      <c r="M67" s="404"/>
    </row>
    <row r="68" spans="1:14" ht="27.65" customHeight="1">
      <c r="A68" s="672" t="s">
        <v>55</v>
      </c>
      <c r="B68" s="673"/>
      <c r="C68" s="428" t="s">
        <v>364</v>
      </c>
      <c r="D68" s="428" t="s">
        <v>365</v>
      </c>
      <c r="E68" s="428" t="s">
        <v>366</v>
      </c>
      <c r="F68" s="428" t="s">
        <v>9</v>
      </c>
      <c r="L68" s="404"/>
      <c r="M68" s="404"/>
    </row>
    <row r="69" spans="1:14">
      <c r="A69" s="654" t="s">
        <v>551</v>
      </c>
      <c r="B69" s="10" t="s">
        <v>11</v>
      </c>
      <c r="C69" s="58">
        <v>138</v>
      </c>
      <c r="D69" s="58">
        <v>121</v>
      </c>
      <c r="E69" s="58">
        <v>19</v>
      </c>
      <c r="F69" s="58">
        <v>278</v>
      </c>
      <c r="L69" s="404"/>
      <c r="M69" s="404"/>
    </row>
    <row r="70" spans="1:14">
      <c r="A70" s="655"/>
      <c r="B70" s="10" t="s">
        <v>13</v>
      </c>
      <c r="C70" s="58">
        <v>17</v>
      </c>
      <c r="D70" s="58">
        <v>19</v>
      </c>
      <c r="E70" s="58">
        <v>2</v>
      </c>
      <c r="F70" s="58">
        <v>38</v>
      </c>
    </row>
    <row r="71" spans="1:14">
      <c r="A71" s="655"/>
      <c r="B71" s="10" t="s">
        <v>12</v>
      </c>
      <c r="C71" s="58">
        <v>3</v>
      </c>
      <c r="D71" s="58">
        <v>27</v>
      </c>
      <c r="E71" s="58">
        <v>1</v>
      </c>
      <c r="F71" s="58">
        <v>31</v>
      </c>
    </row>
    <row r="72" spans="1:14">
      <c r="A72" s="656"/>
      <c r="B72" s="10" t="s">
        <v>368</v>
      </c>
      <c r="C72" s="58">
        <v>2</v>
      </c>
      <c r="D72" s="58">
        <v>0</v>
      </c>
      <c r="E72" s="58">
        <v>0</v>
      </c>
      <c r="F72" s="58">
        <v>2</v>
      </c>
    </row>
    <row r="73" spans="1:14">
      <c r="A73" s="657" t="s">
        <v>370</v>
      </c>
      <c r="B73" s="658"/>
      <c r="C73" s="93">
        <f>SUM(C69:C72)</f>
        <v>160</v>
      </c>
      <c r="D73" s="93">
        <f t="shared" ref="D73:F73" si="5">SUM(D69:D72)</f>
        <v>167</v>
      </c>
      <c r="E73" s="93">
        <f t="shared" si="5"/>
        <v>22</v>
      </c>
      <c r="F73" s="93">
        <f t="shared" si="5"/>
        <v>349</v>
      </c>
    </row>
    <row r="74" spans="1:14">
      <c r="A74" s="654" t="s">
        <v>15</v>
      </c>
      <c r="B74" s="10" t="s">
        <v>11</v>
      </c>
      <c r="C74" s="58">
        <v>273</v>
      </c>
      <c r="D74" s="58">
        <v>277</v>
      </c>
      <c r="E74" s="58">
        <v>47</v>
      </c>
      <c r="F74" s="58">
        <v>597</v>
      </c>
    </row>
    <row r="75" spans="1:14">
      <c r="A75" s="655"/>
      <c r="B75" s="10" t="s">
        <v>13</v>
      </c>
      <c r="C75" s="58">
        <v>43</v>
      </c>
      <c r="D75" s="58">
        <v>49</v>
      </c>
      <c r="E75" s="58">
        <v>13</v>
      </c>
      <c r="F75" s="58">
        <v>105</v>
      </c>
    </row>
    <row r="76" spans="1:14">
      <c r="A76" s="655"/>
      <c r="B76" s="10" t="s">
        <v>12</v>
      </c>
      <c r="C76" s="58">
        <v>8</v>
      </c>
      <c r="D76" s="58">
        <v>106</v>
      </c>
      <c r="E76" s="58">
        <v>18</v>
      </c>
      <c r="F76" s="58">
        <v>132</v>
      </c>
    </row>
    <row r="77" spans="1:14">
      <c r="A77" s="655"/>
      <c r="B77" s="10" t="s">
        <v>241</v>
      </c>
      <c r="C77" s="58">
        <v>0</v>
      </c>
      <c r="D77" s="58">
        <v>2</v>
      </c>
      <c r="E77" s="58">
        <v>0</v>
      </c>
      <c r="F77" s="58">
        <v>2</v>
      </c>
    </row>
    <row r="78" spans="1:14">
      <c r="A78" s="656"/>
      <c r="B78" s="10" t="s">
        <v>368</v>
      </c>
      <c r="C78" s="58">
        <v>0</v>
      </c>
      <c r="D78" s="58">
        <v>0</v>
      </c>
      <c r="E78" s="58">
        <v>1</v>
      </c>
      <c r="F78" s="58">
        <v>1</v>
      </c>
    </row>
    <row r="79" spans="1:14">
      <c r="A79" s="657" t="s">
        <v>371</v>
      </c>
      <c r="B79" s="658"/>
      <c r="C79" s="93">
        <f>SUM(C74:C78)</f>
        <v>324</v>
      </c>
      <c r="D79" s="93">
        <f t="shared" ref="D79:F79" si="6">SUM(D74:D78)</f>
        <v>434</v>
      </c>
      <c r="E79" s="93">
        <f t="shared" si="6"/>
        <v>79</v>
      </c>
      <c r="F79" s="93">
        <f t="shared" si="6"/>
        <v>837</v>
      </c>
    </row>
    <row r="80" spans="1:14">
      <c r="A80" s="657" t="s">
        <v>68</v>
      </c>
      <c r="B80" s="658"/>
      <c r="C80" s="93">
        <v>484</v>
      </c>
      <c r="D80" s="93">
        <v>601</v>
      </c>
      <c r="E80" s="93">
        <v>101</v>
      </c>
      <c r="F80" s="76">
        <v>1186</v>
      </c>
    </row>
    <row r="81" spans="1:14">
      <c r="L81" s="406"/>
      <c r="M81" s="406"/>
      <c r="N81" s="298"/>
    </row>
    <row r="82" spans="1:14">
      <c r="A82" s="1" t="s">
        <v>495</v>
      </c>
      <c r="L82" s="404"/>
      <c r="M82" s="404"/>
    </row>
    <row r="83" spans="1:14" ht="27.65" customHeight="1">
      <c r="A83" s="649" t="s">
        <v>55</v>
      </c>
      <c r="B83" s="650"/>
      <c r="C83" s="425" t="s">
        <v>364</v>
      </c>
      <c r="D83" s="425" t="s">
        <v>365</v>
      </c>
      <c r="E83" s="425" t="s">
        <v>366</v>
      </c>
      <c r="F83" s="83" t="s">
        <v>9</v>
      </c>
      <c r="L83" s="404"/>
      <c r="M83" s="404"/>
    </row>
    <row r="84" spans="1:14">
      <c r="A84" s="651" t="s">
        <v>14</v>
      </c>
      <c r="B84" s="136" t="s">
        <v>367</v>
      </c>
      <c r="C84" s="136">
        <v>1</v>
      </c>
      <c r="D84" s="136">
        <v>0</v>
      </c>
      <c r="E84" s="136">
        <v>0</v>
      </c>
      <c r="F84" s="136">
        <f>SUM(C84:E84)</f>
        <v>1</v>
      </c>
      <c r="L84" s="404"/>
      <c r="M84" s="406"/>
    </row>
    <row r="85" spans="1:14">
      <c r="A85" s="652"/>
      <c r="B85" s="136" t="s">
        <v>241</v>
      </c>
      <c r="C85" s="136">
        <v>0</v>
      </c>
      <c r="D85" s="136">
        <v>1</v>
      </c>
      <c r="E85" s="136">
        <v>0</v>
      </c>
      <c r="F85" s="136">
        <f t="shared" ref="F85:F88" si="7">SUM(C85:E85)</f>
        <v>1</v>
      </c>
      <c r="L85" s="404"/>
      <c r="M85" s="404"/>
    </row>
    <row r="86" spans="1:14">
      <c r="A86" s="652"/>
      <c r="B86" s="136" t="s">
        <v>11</v>
      </c>
      <c r="C86" s="136">
        <v>51</v>
      </c>
      <c r="D86" s="136">
        <v>74</v>
      </c>
      <c r="E86" s="136">
        <v>11</v>
      </c>
      <c r="F86" s="136">
        <f t="shared" si="7"/>
        <v>136</v>
      </c>
    </row>
    <row r="87" spans="1:14">
      <c r="A87" s="652"/>
      <c r="B87" s="136" t="s">
        <v>13</v>
      </c>
      <c r="C87" s="136">
        <v>3</v>
      </c>
      <c r="D87" s="136">
        <v>7</v>
      </c>
      <c r="E87" s="136">
        <v>8</v>
      </c>
      <c r="F87" s="136">
        <f t="shared" si="7"/>
        <v>18</v>
      </c>
    </row>
    <row r="88" spans="1:14">
      <c r="A88" s="653"/>
      <c r="B88" s="136" t="s">
        <v>12</v>
      </c>
      <c r="C88" s="136">
        <v>20</v>
      </c>
      <c r="D88" s="136">
        <v>42</v>
      </c>
      <c r="E88" s="136">
        <v>1</v>
      </c>
      <c r="F88" s="136">
        <f t="shared" si="7"/>
        <v>63</v>
      </c>
    </row>
    <row r="89" spans="1:14">
      <c r="A89" s="669" t="s">
        <v>370</v>
      </c>
      <c r="B89" s="670"/>
      <c r="C89" s="11">
        <f>SUM(C84:C88)</f>
        <v>75</v>
      </c>
      <c r="D89" s="11">
        <f t="shared" ref="D89:F89" si="8">SUM(D84:D88)</f>
        <v>124</v>
      </c>
      <c r="E89" s="11">
        <f t="shared" si="8"/>
        <v>20</v>
      </c>
      <c r="F89" s="11">
        <f t="shared" si="8"/>
        <v>219</v>
      </c>
    </row>
    <row r="90" spans="1:14">
      <c r="A90" s="651" t="s">
        <v>15</v>
      </c>
      <c r="B90" s="136" t="s">
        <v>11</v>
      </c>
      <c r="C90" s="136">
        <v>131</v>
      </c>
      <c r="D90" s="136">
        <v>208</v>
      </c>
      <c r="E90" s="136">
        <v>44</v>
      </c>
      <c r="F90" s="136">
        <f>SUM(C90:E90)</f>
        <v>383</v>
      </c>
    </row>
    <row r="91" spans="1:14">
      <c r="A91" s="652"/>
      <c r="B91" s="136" t="s">
        <v>381</v>
      </c>
      <c r="C91" s="136">
        <v>1</v>
      </c>
      <c r="D91" s="136">
        <v>0</v>
      </c>
      <c r="E91" s="136">
        <v>0</v>
      </c>
      <c r="F91" s="136">
        <f t="shared" ref="F91:F93" si="9">SUM(C91:E91)</f>
        <v>1</v>
      </c>
    </row>
    <row r="92" spans="1:14">
      <c r="A92" s="652"/>
      <c r="B92" s="136" t="s">
        <v>13</v>
      </c>
      <c r="C92" s="136">
        <v>12</v>
      </c>
      <c r="D92" s="136">
        <v>34</v>
      </c>
      <c r="E92" s="136">
        <v>7</v>
      </c>
      <c r="F92" s="136">
        <f t="shared" si="9"/>
        <v>53</v>
      </c>
    </row>
    <row r="93" spans="1:14">
      <c r="A93" s="653"/>
      <c r="B93" s="136" t="s">
        <v>12</v>
      </c>
      <c r="C93" s="136">
        <v>17</v>
      </c>
      <c r="D93" s="136">
        <v>94</v>
      </c>
      <c r="E93" s="136">
        <v>29</v>
      </c>
      <c r="F93" s="136">
        <f t="shared" si="9"/>
        <v>140</v>
      </c>
    </row>
    <row r="94" spans="1:14">
      <c r="A94" s="669" t="s">
        <v>371</v>
      </c>
      <c r="B94" s="670"/>
      <c r="C94" s="11">
        <f>SUM(C90:C93)</f>
        <v>161</v>
      </c>
      <c r="D94" s="11">
        <f t="shared" ref="D94:F94" si="10">SUM(D90:D93)</f>
        <v>336</v>
      </c>
      <c r="E94" s="11">
        <f t="shared" si="10"/>
        <v>80</v>
      </c>
      <c r="F94" s="11">
        <f t="shared" si="10"/>
        <v>577</v>
      </c>
    </row>
    <row r="95" spans="1:14">
      <c r="A95" s="669" t="s">
        <v>68</v>
      </c>
      <c r="B95" s="670"/>
      <c r="C95" s="11">
        <f>SUM(C89,C94)</f>
        <v>236</v>
      </c>
      <c r="D95" s="11">
        <f t="shared" ref="D95:F95" si="11">SUM(D89,D94)</f>
        <v>460</v>
      </c>
      <c r="E95" s="11">
        <f t="shared" si="11"/>
        <v>100</v>
      </c>
      <c r="F95" s="11">
        <f t="shared" si="11"/>
        <v>796</v>
      </c>
    </row>
    <row r="97" spans="1:8" ht="15.5">
      <c r="A97" s="6" t="s">
        <v>272</v>
      </c>
    </row>
    <row r="98" spans="1:8">
      <c r="A98" s="66"/>
      <c r="B98" s="64">
        <v>2020</v>
      </c>
      <c r="C98" s="64">
        <v>2019</v>
      </c>
      <c r="D98" s="64">
        <v>2018</v>
      </c>
      <c r="E98" s="64">
        <v>2017</v>
      </c>
      <c r="F98" s="64">
        <v>2016</v>
      </c>
      <c r="G98" s="67">
        <v>2015</v>
      </c>
    </row>
    <row r="99" spans="1:8">
      <c r="A99" s="136" t="s">
        <v>496</v>
      </c>
      <c r="B99" s="407">
        <v>5.0999999999999997E-2</v>
      </c>
      <c r="C99" s="407">
        <v>6.5000000000000002E-2</v>
      </c>
      <c r="D99" s="408">
        <v>0.06</v>
      </c>
      <c r="E99" s="408">
        <v>0.06</v>
      </c>
      <c r="F99" s="408">
        <v>0.06</v>
      </c>
      <c r="G99" s="409">
        <v>0.06</v>
      </c>
    </row>
    <row r="100" spans="1:8">
      <c r="A100" s="136" t="s">
        <v>497</v>
      </c>
      <c r="B100" s="410">
        <v>0.1</v>
      </c>
      <c r="C100" s="410">
        <v>0.1</v>
      </c>
      <c r="D100" s="410">
        <v>0.08</v>
      </c>
      <c r="E100" s="410">
        <v>0.09</v>
      </c>
      <c r="F100" s="410">
        <v>7.0000000000000007E-2</v>
      </c>
      <c r="G100" s="410">
        <v>0.1</v>
      </c>
    </row>
    <row r="101" spans="1:8">
      <c r="A101" s="12" t="s">
        <v>273</v>
      </c>
      <c r="B101" s="411"/>
      <c r="C101" s="411"/>
      <c r="D101" s="411"/>
      <c r="E101" s="411"/>
    </row>
    <row r="103" spans="1:8" ht="15">
      <c r="A103" s="671" t="s">
        <v>498</v>
      </c>
      <c r="B103" s="671"/>
      <c r="C103" s="671"/>
      <c r="D103" s="671"/>
      <c r="E103" s="671"/>
    </row>
    <row r="104" spans="1:8">
      <c r="A104" s="666"/>
      <c r="B104" s="659">
        <v>2020</v>
      </c>
      <c r="C104" s="660"/>
      <c r="D104" s="659">
        <v>2019</v>
      </c>
      <c r="E104" s="660"/>
      <c r="F104" s="59">
        <v>2018</v>
      </c>
      <c r="G104" s="59">
        <v>2017</v>
      </c>
      <c r="H104" s="59">
        <v>2016</v>
      </c>
    </row>
    <row r="105" spans="1:8">
      <c r="A105" s="667"/>
      <c r="B105" s="59" t="s">
        <v>14</v>
      </c>
      <c r="C105" s="59" t="s">
        <v>15</v>
      </c>
      <c r="D105" s="59" t="s">
        <v>14</v>
      </c>
      <c r="E105" s="59" t="s">
        <v>15</v>
      </c>
      <c r="F105" s="59"/>
      <c r="G105" s="59"/>
      <c r="H105" s="59"/>
    </row>
    <row r="106" spans="1:8" ht="25">
      <c r="A106" s="15" t="s">
        <v>69</v>
      </c>
      <c r="B106" s="99">
        <v>80</v>
      </c>
      <c r="C106" s="99">
        <v>177</v>
      </c>
      <c r="D106" s="99">
        <v>69</v>
      </c>
      <c r="E106" s="99">
        <v>86</v>
      </c>
      <c r="F106" s="7">
        <v>134</v>
      </c>
      <c r="G106" s="7">
        <v>123</v>
      </c>
      <c r="H106" s="7">
        <v>122</v>
      </c>
    </row>
    <row r="107" spans="1:8" ht="39.5">
      <c r="A107" s="15" t="s">
        <v>593</v>
      </c>
      <c r="B107" s="99">
        <v>65</v>
      </c>
      <c r="C107" s="99">
        <v>162</v>
      </c>
      <c r="D107" s="99">
        <v>46</v>
      </c>
      <c r="E107" s="99">
        <v>92</v>
      </c>
      <c r="F107" s="7">
        <v>124</v>
      </c>
      <c r="G107" s="7">
        <v>111</v>
      </c>
      <c r="H107" s="7">
        <v>96</v>
      </c>
    </row>
    <row r="108" spans="1:8" ht="62.5">
      <c r="A108" s="15" t="s">
        <v>499</v>
      </c>
      <c r="B108" s="99">
        <v>37</v>
      </c>
      <c r="C108" s="99">
        <v>81</v>
      </c>
      <c r="D108" s="99">
        <v>49</v>
      </c>
      <c r="E108" s="99">
        <v>61</v>
      </c>
      <c r="F108" s="7" t="s">
        <v>500</v>
      </c>
      <c r="G108" s="7" t="s">
        <v>500</v>
      </c>
      <c r="H108" s="7" t="s">
        <v>500</v>
      </c>
    </row>
    <row r="109" spans="1:8" ht="39.5">
      <c r="A109" s="15" t="s">
        <v>594</v>
      </c>
      <c r="B109" s="107">
        <v>0.81</v>
      </c>
      <c r="C109" s="107">
        <v>0.92</v>
      </c>
      <c r="D109" s="107">
        <v>0.67</v>
      </c>
      <c r="E109" s="107">
        <v>1.07</v>
      </c>
      <c r="F109" s="124">
        <v>0.93</v>
      </c>
      <c r="G109" s="124">
        <v>0.9</v>
      </c>
      <c r="H109" s="124">
        <v>0.79</v>
      </c>
    </row>
    <row r="110" spans="1:8" ht="27" customHeight="1">
      <c r="A110" s="15" t="s">
        <v>595</v>
      </c>
      <c r="B110" s="107">
        <v>0.84</v>
      </c>
      <c r="C110" s="107">
        <v>0.89</v>
      </c>
      <c r="D110" s="107">
        <v>0.94</v>
      </c>
      <c r="E110" s="107">
        <v>0.87</v>
      </c>
      <c r="F110" s="124">
        <v>0.88</v>
      </c>
      <c r="G110" s="124">
        <v>0.92</v>
      </c>
      <c r="H110" s="7" t="s">
        <v>501</v>
      </c>
    </row>
    <row r="111" spans="1:8" ht="14.5" customHeight="1">
      <c r="A111" s="664" t="s">
        <v>596</v>
      </c>
      <c r="B111" s="664"/>
      <c r="C111" s="664"/>
      <c r="D111" s="664"/>
      <c r="E111" s="664"/>
      <c r="F111" s="664"/>
      <c r="G111" s="664"/>
      <c r="H111" s="664"/>
    </row>
    <row r="112" spans="1:8" ht="22.5" customHeight="1">
      <c r="A112" s="632" t="s">
        <v>502</v>
      </c>
      <c r="B112" s="632"/>
      <c r="C112" s="632"/>
      <c r="D112" s="632"/>
      <c r="E112" s="632"/>
      <c r="F112" s="632"/>
      <c r="G112" s="632"/>
      <c r="H112" s="632"/>
    </row>
    <row r="113" spans="1:9" ht="21.5" customHeight="1">
      <c r="A113" s="567" t="s">
        <v>503</v>
      </c>
      <c r="B113" s="567"/>
      <c r="C113" s="567"/>
      <c r="D113" s="567"/>
      <c r="E113" s="567"/>
      <c r="F113" s="567"/>
      <c r="G113" s="567"/>
      <c r="H113" s="567"/>
    </row>
    <row r="115" spans="1:9" ht="14.4" customHeight="1">
      <c r="A115" s="668" t="s">
        <v>566</v>
      </c>
      <c r="B115" s="668"/>
      <c r="C115" s="668"/>
    </row>
    <row r="116" spans="1:9" ht="14.5" customHeight="1">
      <c r="A116" s="62"/>
      <c r="B116" s="62">
        <v>2020</v>
      </c>
      <c r="C116" s="62">
        <v>2019</v>
      </c>
      <c r="D116" s="62">
        <v>2018</v>
      </c>
      <c r="E116" s="62">
        <v>2017</v>
      </c>
      <c r="F116" s="62">
        <v>2016</v>
      </c>
      <c r="G116" s="62">
        <v>2015</v>
      </c>
    </row>
    <row r="117" spans="1:9" ht="29" customHeight="1">
      <c r="A117" s="443" t="s">
        <v>178</v>
      </c>
      <c r="B117" s="191">
        <v>34</v>
      </c>
      <c r="C117" s="191">
        <v>48</v>
      </c>
      <c r="D117" s="191">
        <v>43</v>
      </c>
      <c r="E117" s="191">
        <v>38</v>
      </c>
      <c r="F117" s="412">
        <v>32</v>
      </c>
      <c r="G117" s="412">
        <v>9</v>
      </c>
    </row>
    <row r="118" spans="1:9">
      <c r="A118" s="12"/>
      <c r="B118" s="8"/>
      <c r="C118" s="8"/>
    </row>
    <row r="119" spans="1:9" ht="15">
      <c r="A119" s="1" t="s">
        <v>392</v>
      </c>
    </row>
    <row r="120" spans="1:9">
      <c r="A120" s="97"/>
      <c r="B120" s="661">
        <v>2020</v>
      </c>
      <c r="C120" s="662"/>
      <c r="D120" s="661">
        <v>2019</v>
      </c>
      <c r="E120" s="662"/>
      <c r="F120" s="661">
        <v>2018</v>
      </c>
      <c r="G120" s="662"/>
      <c r="H120" s="661">
        <v>2017</v>
      </c>
      <c r="I120" s="662"/>
    </row>
    <row r="121" spans="1:9">
      <c r="A121" s="69" t="s">
        <v>151</v>
      </c>
      <c r="B121" s="426" t="s">
        <v>15</v>
      </c>
      <c r="C121" s="426" t="s">
        <v>14</v>
      </c>
      <c r="D121" s="426" t="s">
        <v>15</v>
      </c>
      <c r="E121" s="426" t="s">
        <v>14</v>
      </c>
      <c r="F121" s="426" t="s">
        <v>15</v>
      </c>
      <c r="G121" s="426" t="s">
        <v>14</v>
      </c>
      <c r="H121" s="425" t="s">
        <v>15</v>
      </c>
      <c r="I121" s="425" t="s">
        <v>14</v>
      </c>
    </row>
    <row r="122" spans="1:9">
      <c r="A122" s="270" t="s">
        <v>284</v>
      </c>
      <c r="B122" s="182">
        <v>68</v>
      </c>
      <c r="C122" s="182">
        <v>58</v>
      </c>
      <c r="D122" s="182">
        <v>128</v>
      </c>
      <c r="E122" s="182">
        <v>115</v>
      </c>
      <c r="F122" s="182">
        <v>56</v>
      </c>
      <c r="G122" s="182">
        <v>77</v>
      </c>
      <c r="H122" s="413">
        <v>98</v>
      </c>
      <c r="I122" s="182">
        <v>104</v>
      </c>
    </row>
    <row r="123" spans="1:9">
      <c r="A123" s="270" t="s">
        <v>285</v>
      </c>
      <c r="B123" s="182">
        <v>24</v>
      </c>
      <c r="C123" s="182">
        <v>17</v>
      </c>
      <c r="D123" s="182">
        <v>32</v>
      </c>
      <c r="E123" s="182">
        <v>51</v>
      </c>
      <c r="F123" s="182">
        <v>30</v>
      </c>
      <c r="G123" s="182">
        <v>32</v>
      </c>
      <c r="H123" s="413">
        <v>16</v>
      </c>
      <c r="I123" s="182">
        <v>19</v>
      </c>
    </row>
    <row r="124" spans="1:9">
      <c r="A124" s="102" t="s">
        <v>9</v>
      </c>
      <c r="B124" s="13">
        <f>SUM(B122:B123)</f>
        <v>92</v>
      </c>
      <c r="C124" s="13">
        <f>SUM(C122:C123)</f>
        <v>75</v>
      </c>
      <c r="D124" s="13">
        <f>SUM(D122:D123)</f>
        <v>160</v>
      </c>
      <c r="E124" s="13">
        <f>SUM(E122:E123)</f>
        <v>166</v>
      </c>
      <c r="F124" s="13">
        <v>51</v>
      </c>
      <c r="G124" s="13">
        <v>56</v>
      </c>
      <c r="H124" s="141">
        <v>67</v>
      </c>
      <c r="I124" s="13">
        <v>49</v>
      </c>
    </row>
    <row r="125" spans="1:9" ht="27.5" customHeight="1">
      <c r="A125" s="611" t="s">
        <v>384</v>
      </c>
      <c r="B125" s="611"/>
      <c r="C125" s="611"/>
      <c r="D125" s="611"/>
      <c r="E125" s="611"/>
      <c r="F125" s="611"/>
      <c r="G125" s="611"/>
      <c r="H125" s="611"/>
      <c r="I125" s="611"/>
    </row>
    <row r="126" spans="1:9" ht="14.5" customHeight="1">
      <c r="A126" s="430"/>
      <c r="B126" s="430"/>
      <c r="C126" s="430"/>
      <c r="D126" s="430"/>
      <c r="E126" s="430"/>
      <c r="F126" s="430"/>
      <c r="G126" s="430"/>
    </row>
    <row r="127" spans="1:9" ht="17.5" customHeight="1">
      <c r="A127" s="665" t="s">
        <v>600</v>
      </c>
      <c r="B127" s="665"/>
      <c r="C127" s="665"/>
      <c r="D127" s="665"/>
      <c r="E127" s="665"/>
      <c r="F127" s="665"/>
      <c r="G127" s="665"/>
    </row>
    <row r="128" spans="1:9" ht="17.5" customHeight="1">
      <c r="A128" s="637">
        <v>2020</v>
      </c>
      <c r="B128" s="637"/>
      <c r="C128" s="637"/>
      <c r="D128" s="637"/>
      <c r="E128" s="637"/>
      <c r="F128" s="637"/>
      <c r="G128" s="637"/>
      <c r="H128" s="637"/>
      <c r="I128" s="637"/>
    </row>
    <row r="129" spans="1:9" ht="14.5" customHeight="1">
      <c r="A129" s="641" t="s">
        <v>179</v>
      </c>
      <c r="B129" s="642"/>
      <c r="C129" s="642"/>
      <c r="D129" s="642"/>
      <c r="E129" s="643"/>
      <c r="F129" s="637" t="s">
        <v>602</v>
      </c>
      <c r="G129" s="637"/>
      <c r="H129" s="637"/>
      <c r="I129" s="637"/>
    </row>
    <row r="130" spans="1:9" s="440" customFormat="1">
      <c r="A130" s="639" t="s">
        <v>560</v>
      </c>
      <c r="B130" s="641" t="s">
        <v>66</v>
      </c>
      <c r="C130" s="642"/>
      <c r="D130" s="643"/>
      <c r="E130" s="637" t="s">
        <v>601</v>
      </c>
      <c r="F130" s="637" t="s">
        <v>66</v>
      </c>
      <c r="G130" s="637"/>
      <c r="H130" s="637"/>
      <c r="I130" s="637" t="s">
        <v>601</v>
      </c>
    </row>
    <row r="131" spans="1:9" ht="14.5" customHeight="1">
      <c r="A131" s="639"/>
      <c r="B131" s="464" t="s">
        <v>642</v>
      </c>
      <c r="C131" s="464" t="s">
        <v>643</v>
      </c>
      <c r="D131" s="464" t="s">
        <v>561</v>
      </c>
      <c r="E131" s="637"/>
      <c r="F131" s="464" t="s">
        <v>642</v>
      </c>
      <c r="G131" s="464" t="s">
        <v>643</v>
      </c>
      <c r="H131" s="464" t="s">
        <v>561</v>
      </c>
      <c r="I131" s="637"/>
    </row>
    <row r="132" spans="1:9" ht="14.5" customHeight="1">
      <c r="A132" s="450" t="s">
        <v>15</v>
      </c>
      <c r="B132" s="451">
        <v>0</v>
      </c>
      <c r="C132" s="484">
        <v>0</v>
      </c>
      <c r="D132" s="451">
        <v>9</v>
      </c>
      <c r="E132" s="461">
        <f>D132/D134</f>
        <v>0.75</v>
      </c>
      <c r="F132" s="451">
        <v>0</v>
      </c>
      <c r="G132" s="484">
        <v>0</v>
      </c>
      <c r="H132" s="451">
        <v>7</v>
      </c>
      <c r="I132" s="461">
        <f>H132/H134</f>
        <v>0.7</v>
      </c>
    </row>
    <row r="133" spans="1:9" ht="14.5" customHeight="1">
      <c r="A133" s="450" t="s">
        <v>14</v>
      </c>
      <c r="B133" s="451">
        <v>0</v>
      </c>
      <c r="C133" s="484">
        <v>0</v>
      </c>
      <c r="D133" s="451">
        <v>3</v>
      </c>
      <c r="E133" s="461">
        <f>D133/D134</f>
        <v>0.25</v>
      </c>
      <c r="F133" s="451">
        <v>0</v>
      </c>
      <c r="G133" s="484">
        <v>0</v>
      </c>
      <c r="H133" s="451">
        <v>3</v>
      </c>
      <c r="I133" s="461">
        <f>H133/H134</f>
        <v>0.3</v>
      </c>
    </row>
    <row r="134" spans="1:9" ht="14.5" customHeight="1">
      <c r="A134" s="452" t="s">
        <v>9</v>
      </c>
      <c r="B134" s="462">
        <v>0</v>
      </c>
      <c r="C134" s="485">
        <v>0</v>
      </c>
      <c r="D134" s="462">
        <v>12</v>
      </c>
      <c r="E134" s="463">
        <v>1</v>
      </c>
      <c r="F134" s="462">
        <v>0</v>
      </c>
      <c r="G134" s="485">
        <v>0</v>
      </c>
      <c r="H134" s="462">
        <v>10</v>
      </c>
      <c r="I134" s="463">
        <v>1</v>
      </c>
    </row>
    <row r="135" spans="1:9" ht="14.5" customHeight="1">
      <c r="A135" s="433"/>
      <c r="B135" s="434"/>
      <c r="C135" s="434"/>
      <c r="D135" s="434"/>
    </row>
    <row r="136" spans="1:9" ht="27" customHeight="1">
      <c r="A136" s="432"/>
      <c r="B136" s="441" t="s">
        <v>179</v>
      </c>
      <c r="C136" s="460" t="s">
        <v>602</v>
      </c>
      <c r="D136" s="436"/>
    </row>
    <row r="137" spans="1:9" ht="14.5" customHeight="1">
      <c r="A137" s="431" t="s">
        <v>604</v>
      </c>
      <c r="B137" s="143">
        <v>4</v>
      </c>
      <c r="C137" s="435">
        <v>4</v>
      </c>
      <c r="D137" s="437"/>
    </row>
    <row r="138" spans="1:9" ht="14.5" customHeight="1">
      <c r="A138" s="438" t="s">
        <v>9</v>
      </c>
      <c r="B138" s="439">
        <v>12</v>
      </c>
      <c r="C138" s="453">
        <v>10</v>
      </c>
      <c r="D138" s="437"/>
    </row>
    <row r="139" spans="1:9" s="442" customFormat="1" ht="32" customHeight="1">
      <c r="A139" s="638" t="s">
        <v>603</v>
      </c>
      <c r="B139" s="638"/>
      <c r="C139" s="638"/>
      <c r="D139" s="638"/>
      <c r="E139" s="638"/>
      <c r="F139" s="638"/>
      <c r="G139" s="638"/>
    </row>
    <row r="140" spans="1:9" s="442" customFormat="1" ht="21.5" customHeight="1">
      <c r="A140" s="638" t="s">
        <v>605</v>
      </c>
      <c r="B140" s="638"/>
      <c r="C140" s="638"/>
      <c r="D140" s="638"/>
      <c r="E140" s="638"/>
      <c r="F140" s="638"/>
      <c r="G140" s="638"/>
    </row>
    <row r="141" spans="1:9" ht="17" customHeight="1">
      <c r="A141" s="433"/>
      <c r="B141" s="434"/>
      <c r="C141" s="434"/>
      <c r="D141" s="434"/>
    </row>
    <row r="142" spans="1:9">
      <c r="A142" s="6" t="s">
        <v>182</v>
      </c>
    </row>
    <row r="143" spans="1:9">
      <c r="A143" s="60" t="s">
        <v>27</v>
      </c>
      <c r="B143" s="98">
        <v>2020</v>
      </c>
      <c r="C143" s="98">
        <v>2019</v>
      </c>
      <c r="D143" s="98">
        <v>2018</v>
      </c>
      <c r="E143" s="98">
        <v>2017</v>
      </c>
      <c r="F143" s="98">
        <v>2016</v>
      </c>
      <c r="G143" s="98">
        <v>2015</v>
      </c>
    </row>
    <row r="144" spans="1:9">
      <c r="A144" s="270" t="s">
        <v>179</v>
      </c>
      <c r="B144" s="107">
        <v>0.25</v>
      </c>
      <c r="C144" s="107" t="s">
        <v>556</v>
      </c>
      <c r="D144" s="107" t="s">
        <v>558</v>
      </c>
      <c r="E144" s="107">
        <v>0.21</v>
      </c>
      <c r="F144" s="107">
        <v>0.14000000000000001</v>
      </c>
      <c r="G144" s="107" t="s">
        <v>639</v>
      </c>
    </row>
    <row r="145" spans="1:11">
      <c r="A145" s="270" t="s">
        <v>552</v>
      </c>
      <c r="B145" s="107">
        <v>0.2</v>
      </c>
      <c r="C145" s="107" t="s">
        <v>634</v>
      </c>
      <c r="D145" s="107" t="s">
        <v>635</v>
      </c>
      <c r="E145" s="107" t="s">
        <v>638</v>
      </c>
      <c r="F145" s="107" t="s">
        <v>636</v>
      </c>
      <c r="G145" s="107" t="s">
        <v>640</v>
      </c>
    </row>
    <row r="146" spans="1:11">
      <c r="A146" s="270" t="s">
        <v>21</v>
      </c>
      <c r="B146" s="107">
        <v>0.19</v>
      </c>
      <c r="C146" s="107" t="s">
        <v>557</v>
      </c>
      <c r="D146" s="107" t="s">
        <v>557</v>
      </c>
      <c r="E146" s="107" t="s">
        <v>555</v>
      </c>
      <c r="F146" s="107" t="s">
        <v>637</v>
      </c>
      <c r="G146" s="107" t="s">
        <v>641</v>
      </c>
    </row>
    <row r="147" spans="1:11" ht="25">
      <c r="A147" s="270" t="s">
        <v>180</v>
      </c>
      <c r="B147" s="107">
        <v>0.13</v>
      </c>
      <c r="C147" s="107">
        <v>0.13</v>
      </c>
      <c r="D147" s="107" t="s">
        <v>559</v>
      </c>
      <c r="E147" s="107" t="s">
        <v>638</v>
      </c>
      <c r="F147" s="107">
        <v>0.09</v>
      </c>
      <c r="G147" s="107" t="s">
        <v>640</v>
      </c>
    </row>
    <row r="148" spans="1:11" ht="37.5">
      <c r="A148" s="270" t="s">
        <v>181</v>
      </c>
      <c r="B148" s="107">
        <v>7.0000000000000007E-2</v>
      </c>
      <c r="C148" s="107">
        <v>7.0000000000000007E-2</v>
      </c>
      <c r="D148" s="107">
        <v>7.0000000000000007E-2</v>
      </c>
      <c r="E148" s="107">
        <v>0.06</v>
      </c>
      <c r="F148" s="107">
        <v>0.05</v>
      </c>
      <c r="G148" s="107">
        <v>0.05</v>
      </c>
    </row>
    <row r="149" spans="1:11" ht="13" customHeight="1">
      <c r="A149" s="316" t="s">
        <v>553</v>
      </c>
      <c r="B149" s="414"/>
      <c r="C149" s="414"/>
      <c r="D149" s="414"/>
      <c r="E149" s="414"/>
      <c r="F149" s="414"/>
      <c r="G149" s="414"/>
    </row>
    <row r="150" spans="1:11" ht="11" customHeight="1">
      <c r="A150" s="646" t="s">
        <v>554</v>
      </c>
      <c r="B150" s="646"/>
      <c r="C150" s="646"/>
      <c r="D150" s="646"/>
      <c r="E150" s="646"/>
      <c r="F150" s="646"/>
      <c r="G150" s="646"/>
    </row>
    <row r="151" spans="1:11" ht="15" customHeight="1">
      <c r="A151" s="429"/>
      <c r="B151" s="429"/>
      <c r="C151" s="429"/>
      <c r="D151" s="429"/>
      <c r="E151" s="429"/>
      <c r="F151" s="429"/>
      <c r="G151" s="429"/>
    </row>
    <row r="152" spans="1:11" ht="18" customHeight="1">
      <c r="A152" s="663" t="s">
        <v>504</v>
      </c>
      <c r="B152" s="663"/>
      <c r="C152" s="663"/>
      <c r="D152" s="663"/>
      <c r="E152" s="663"/>
    </row>
    <row r="153" spans="1:11" ht="18" customHeight="1">
      <c r="A153" s="61"/>
      <c r="B153" s="644">
        <v>2020</v>
      </c>
      <c r="C153" s="645"/>
      <c r="D153" s="644">
        <v>2019</v>
      </c>
      <c r="E153" s="645"/>
      <c r="F153" s="644">
        <v>2018</v>
      </c>
      <c r="G153" s="645"/>
      <c r="H153" s="644">
        <v>2017</v>
      </c>
      <c r="I153" s="645"/>
      <c r="J153" s="644">
        <v>2016</v>
      </c>
      <c r="K153" s="645"/>
    </row>
    <row r="154" spans="1:11">
      <c r="A154" s="13" t="s">
        <v>70</v>
      </c>
      <c r="B154" s="142" t="s">
        <v>14</v>
      </c>
      <c r="C154" s="142" t="s">
        <v>15</v>
      </c>
      <c r="D154" s="142" t="s">
        <v>14</v>
      </c>
      <c r="E154" s="142" t="s">
        <v>15</v>
      </c>
      <c r="F154" s="142" t="s">
        <v>14</v>
      </c>
      <c r="G154" s="142" t="s">
        <v>15</v>
      </c>
      <c r="H154" s="14" t="s">
        <v>14</v>
      </c>
      <c r="I154" s="14" t="s">
        <v>15</v>
      </c>
      <c r="J154" s="14" t="s">
        <v>14</v>
      </c>
      <c r="K154" s="14" t="s">
        <v>15</v>
      </c>
    </row>
    <row r="155" spans="1:11">
      <c r="A155" s="182" t="s">
        <v>11</v>
      </c>
      <c r="B155" s="143" t="s">
        <v>562</v>
      </c>
      <c r="C155" s="143" t="s">
        <v>562</v>
      </c>
      <c r="D155" s="143" t="s">
        <v>565</v>
      </c>
      <c r="E155" s="143" t="s">
        <v>565</v>
      </c>
      <c r="F155" s="143" t="s">
        <v>372</v>
      </c>
      <c r="G155" s="143" t="s">
        <v>372</v>
      </c>
      <c r="H155" s="415" t="s">
        <v>183</v>
      </c>
      <c r="I155" s="99" t="s">
        <v>183</v>
      </c>
      <c r="J155" s="99" t="s">
        <v>71</v>
      </c>
      <c r="K155" s="99" t="s">
        <v>71</v>
      </c>
    </row>
    <row r="156" spans="1:11">
      <c r="A156" s="182" t="s">
        <v>13</v>
      </c>
      <c r="B156" s="143" t="s">
        <v>563</v>
      </c>
      <c r="C156" s="143" t="s">
        <v>563</v>
      </c>
      <c r="D156" s="143" t="s">
        <v>563</v>
      </c>
      <c r="E156" s="143" t="s">
        <v>563</v>
      </c>
      <c r="F156" s="143" t="s">
        <v>184</v>
      </c>
      <c r="G156" s="143" t="s">
        <v>184</v>
      </c>
      <c r="H156" s="415" t="s">
        <v>184</v>
      </c>
      <c r="I156" s="99" t="s">
        <v>184</v>
      </c>
      <c r="J156" s="99" t="s">
        <v>72</v>
      </c>
      <c r="K156" s="99" t="s">
        <v>72</v>
      </c>
    </row>
    <row r="157" spans="1:11">
      <c r="A157" s="182" t="s">
        <v>12</v>
      </c>
      <c r="B157" s="143" t="s">
        <v>564</v>
      </c>
      <c r="C157" s="143" t="s">
        <v>564</v>
      </c>
      <c r="D157" s="143" t="s">
        <v>565</v>
      </c>
      <c r="E157" s="143" t="s">
        <v>565</v>
      </c>
      <c r="F157" s="143" t="s">
        <v>183</v>
      </c>
      <c r="G157" s="143" t="s">
        <v>183</v>
      </c>
      <c r="H157" s="415" t="s">
        <v>73</v>
      </c>
      <c r="I157" s="99" t="s">
        <v>73</v>
      </c>
      <c r="J157" s="99" t="s">
        <v>73</v>
      </c>
      <c r="K157" s="99" t="s">
        <v>73</v>
      </c>
    </row>
    <row r="158" spans="1:11" ht="21.5" customHeight="1">
      <c r="A158" s="631" t="s">
        <v>567</v>
      </c>
      <c r="B158" s="631"/>
      <c r="C158" s="631"/>
      <c r="D158" s="631"/>
      <c r="E158" s="631"/>
      <c r="F158" s="631"/>
      <c r="G158" s="631"/>
      <c r="H158" s="631"/>
      <c r="I158" s="631"/>
      <c r="J158" s="631"/>
      <c r="K158" s="631"/>
    </row>
    <row r="159" spans="1:11" ht="13" customHeight="1">
      <c r="A159" s="571" t="s">
        <v>846</v>
      </c>
      <c r="B159" s="571"/>
      <c r="C159" s="571"/>
      <c r="D159" s="571"/>
      <c r="E159" s="571"/>
      <c r="F159" s="571"/>
      <c r="G159" s="571"/>
      <c r="H159" s="571"/>
      <c r="I159" s="571"/>
      <c r="J159" s="571"/>
      <c r="K159" s="571"/>
    </row>
    <row r="160" spans="1:11" ht="13" customHeight="1">
      <c r="A160" s="633" t="s">
        <v>505</v>
      </c>
      <c r="B160" s="633"/>
      <c r="C160" s="633"/>
      <c r="D160" s="633"/>
      <c r="E160" s="633"/>
      <c r="F160" s="633"/>
      <c r="G160" s="633"/>
      <c r="H160" s="633"/>
      <c r="I160" s="633"/>
    </row>
    <row r="162" spans="1:5" s="442" customFormat="1">
      <c r="A162" s="636" t="s">
        <v>568</v>
      </c>
      <c r="B162" s="636"/>
      <c r="C162" s="636"/>
      <c r="D162" s="636"/>
      <c r="E162" s="636"/>
    </row>
    <row r="163" spans="1:5" s="442" customFormat="1" ht="39">
      <c r="A163" s="449" t="s">
        <v>569</v>
      </c>
      <c r="B163" s="448" t="s">
        <v>570</v>
      </c>
      <c r="C163" s="448" t="s">
        <v>571</v>
      </c>
    </row>
    <row r="164" spans="1:5" s="442" customFormat="1">
      <c r="A164" s="640" t="s">
        <v>11</v>
      </c>
      <c r="B164" s="640"/>
      <c r="C164" s="640"/>
    </row>
    <row r="165" spans="1:5" s="442" customFormat="1" ht="25">
      <c r="A165" s="443" t="s">
        <v>25</v>
      </c>
      <c r="B165" s="458" t="s">
        <v>572</v>
      </c>
      <c r="C165" s="458" t="s">
        <v>573</v>
      </c>
    </row>
    <row r="166" spans="1:5" s="442" customFormat="1">
      <c r="A166" s="443" t="s">
        <v>21</v>
      </c>
      <c r="B166" s="458" t="s">
        <v>574</v>
      </c>
      <c r="C166" s="458" t="s">
        <v>574</v>
      </c>
    </row>
    <row r="167" spans="1:5" s="442" customFormat="1">
      <c r="A167" s="443" t="s">
        <v>22</v>
      </c>
      <c r="B167" s="458" t="s">
        <v>572</v>
      </c>
      <c r="C167" s="458" t="s">
        <v>572</v>
      </c>
    </row>
    <row r="168" spans="1:5" s="442" customFormat="1">
      <c r="A168" s="443" t="s">
        <v>23</v>
      </c>
      <c r="B168" s="458" t="s">
        <v>575</v>
      </c>
      <c r="C168" s="458" t="s">
        <v>575</v>
      </c>
    </row>
    <row r="169" spans="1:5" s="442" customFormat="1">
      <c r="A169" s="443" t="s">
        <v>24</v>
      </c>
      <c r="B169" s="458" t="s">
        <v>572</v>
      </c>
      <c r="C169" s="458" t="s">
        <v>572</v>
      </c>
    </row>
    <row r="170" spans="1:5" s="442" customFormat="1">
      <c r="A170" s="443" t="s">
        <v>576</v>
      </c>
      <c r="B170" s="458" t="s">
        <v>572</v>
      </c>
      <c r="C170" s="458" t="s">
        <v>572</v>
      </c>
    </row>
    <row r="171" spans="1:5" s="442" customFormat="1">
      <c r="A171" s="640" t="s">
        <v>13</v>
      </c>
      <c r="B171" s="640"/>
      <c r="C171" s="640"/>
    </row>
    <row r="172" spans="1:5" s="442" customFormat="1" ht="25">
      <c r="A172" s="443" t="s">
        <v>25</v>
      </c>
      <c r="B172" s="458" t="s">
        <v>577</v>
      </c>
      <c r="C172" s="458" t="s">
        <v>577</v>
      </c>
    </row>
    <row r="173" spans="1:5" s="442" customFormat="1">
      <c r="A173" s="443" t="s">
        <v>21</v>
      </c>
      <c r="B173" s="458" t="s">
        <v>572</v>
      </c>
      <c r="C173" s="458" t="s">
        <v>574</v>
      </c>
    </row>
    <row r="174" spans="1:5" s="442" customFormat="1">
      <c r="A174" s="443" t="s">
        <v>22</v>
      </c>
      <c r="B174" s="458" t="s">
        <v>574</v>
      </c>
      <c r="C174" s="458" t="s">
        <v>574</v>
      </c>
    </row>
    <row r="175" spans="1:5" s="442" customFormat="1">
      <c r="A175" s="443" t="s">
        <v>23</v>
      </c>
      <c r="B175" s="458" t="s">
        <v>575</v>
      </c>
      <c r="C175" s="458" t="s">
        <v>575</v>
      </c>
    </row>
    <row r="176" spans="1:5" s="442" customFormat="1">
      <c r="A176" s="443" t="s">
        <v>24</v>
      </c>
      <c r="B176" s="458" t="s">
        <v>597</v>
      </c>
      <c r="C176" s="458" t="s">
        <v>597</v>
      </c>
    </row>
    <row r="177" spans="1:5" s="442" customFormat="1">
      <c r="A177" s="443" t="s">
        <v>576</v>
      </c>
      <c r="B177" s="458" t="s">
        <v>575</v>
      </c>
      <c r="C177" s="458" t="s">
        <v>575</v>
      </c>
    </row>
    <row r="178" spans="1:5" s="442" customFormat="1">
      <c r="A178" s="640" t="s">
        <v>12</v>
      </c>
      <c r="B178" s="640"/>
      <c r="C178" s="640"/>
    </row>
    <row r="179" spans="1:5" s="442" customFormat="1" ht="25">
      <c r="A179" s="443" t="s">
        <v>25</v>
      </c>
      <c r="B179" s="458" t="s">
        <v>574</v>
      </c>
      <c r="C179" s="458" t="s">
        <v>598</v>
      </c>
    </row>
    <row r="180" spans="1:5" s="442" customFormat="1">
      <c r="A180" s="443" t="s">
        <v>21</v>
      </c>
      <c r="B180" s="458" t="s">
        <v>572</v>
      </c>
      <c r="C180" s="458" t="s">
        <v>572</v>
      </c>
    </row>
    <row r="181" spans="1:5" s="442" customFormat="1">
      <c r="A181" s="443" t="s">
        <v>22</v>
      </c>
      <c r="B181" s="458" t="s">
        <v>572</v>
      </c>
      <c r="C181" s="458" t="s">
        <v>572</v>
      </c>
    </row>
    <row r="182" spans="1:5" s="442" customFormat="1">
      <c r="A182" s="443" t="s">
        <v>23</v>
      </c>
      <c r="B182" s="458" t="s">
        <v>599</v>
      </c>
      <c r="C182" s="458" t="s">
        <v>572</v>
      </c>
    </row>
    <row r="183" spans="1:5" s="442" customFormat="1">
      <c r="A183" s="443" t="s">
        <v>24</v>
      </c>
      <c r="B183" s="458" t="s">
        <v>597</v>
      </c>
      <c r="C183" s="458" t="s">
        <v>574</v>
      </c>
    </row>
    <row r="184" spans="1:5" s="442" customFormat="1">
      <c r="A184" s="443" t="s">
        <v>578</v>
      </c>
      <c r="B184" s="458" t="s">
        <v>574</v>
      </c>
      <c r="C184" s="458" t="s">
        <v>572</v>
      </c>
    </row>
    <row r="185" spans="1:5" s="442" customFormat="1"/>
    <row r="186" spans="1:5" s="442" customFormat="1">
      <c r="A186" s="636" t="s">
        <v>579</v>
      </c>
      <c r="B186" s="636"/>
      <c r="C186" s="636"/>
      <c r="D186" s="636"/>
      <c r="E186" s="636"/>
    </row>
    <row r="187" spans="1:5" s="442" customFormat="1">
      <c r="A187" s="454" t="s">
        <v>55</v>
      </c>
      <c r="B187" s="447" t="s">
        <v>580</v>
      </c>
    </row>
    <row r="188" spans="1:5" s="442" customFormat="1">
      <c r="A188" s="443" t="s">
        <v>11</v>
      </c>
      <c r="B188" s="458" t="s">
        <v>581</v>
      </c>
    </row>
    <row r="189" spans="1:5" s="442" customFormat="1">
      <c r="A189" s="443" t="s">
        <v>582</v>
      </c>
      <c r="B189" s="458" t="s">
        <v>583</v>
      </c>
    </row>
    <row r="190" spans="1:5" s="442" customFormat="1">
      <c r="A190" s="443" t="s">
        <v>13</v>
      </c>
      <c r="B190" s="458" t="s">
        <v>584</v>
      </c>
    </row>
    <row r="191" spans="1:5" s="442" customFormat="1"/>
    <row r="192" spans="1:5" s="442" customFormat="1">
      <c r="A192" s="636" t="s">
        <v>585</v>
      </c>
      <c r="B192" s="636"/>
      <c r="C192" s="636"/>
      <c r="D192" s="636"/>
      <c r="E192" s="636"/>
    </row>
    <row r="193" spans="1:4" s="442" customFormat="1" ht="26">
      <c r="A193" s="454" t="s">
        <v>55</v>
      </c>
      <c r="B193" s="447" t="s">
        <v>586</v>
      </c>
      <c r="C193" s="447" t="s">
        <v>587</v>
      </c>
      <c r="D193" s="447" t="s">
        <v>580</v>
      </c>
    </row>
    <row r="194" spans="1:4" s="442" customFormat="1">
      <c r="A194" s="443" t="s">
        <v>11</v>
      </c>
      <c r="B194" s="459">
        <v>0.25</v>
      </c>
      <c r="C194" s="459">
        <v>1.4999999999999999E-2</v>
      </c>
      <c r="D194" s="444" t="s">
        <v>588</v>
      </c>
    </row>
    <row r="195" spans="1:4" s="442" customFormat="1">
      <c r="A195" s="443" t="s">
        <v>582</v>
      </c>
      <c r="B195" s="459">
        <v>1.4999999999999999E-2</v>
      </c>
      <c r="C195" s="459">
        <v>1.4999999999999999E-2</v>
      </c>
      <c r="D195" s="444" t="s">
        <v>589</v>
      </c>
    </row>
    <row r="196" spans="1:4" s="442" customFormat="1">
      <c r="A196" s="443" t="s">
        <v>13</v>
      </c>
      <c r="B196" s="459">
        <v>1.7000000000000001E-2</v>
      </c>
      <c r="C196" s="459">
        <v>1.4999999999999999E-2</v>
      </c>
      <c r="D196" s="444" t="s">
        <v>590</v>
      </c>
    </row>
  </sheetData>
  <sheetProtection algorithmName="SHA-512" hashValue="B6Fp8g+yPuxVDG4ZW+l+H4TS0tmDz+vsMaVsumBaeWxNeucwqJ9EDNmXyMQz680LiqFW6jJhUb0py/iu/yG6jg==" saltValue="icIHQwm09TNKLQ+j76raWQ==" spinCount="100000" sheet="1" objects="1" scenarios="1"/>
  <mergeCells count="66">
    <mergeCell ref="L17:M17"/>
    <mergeCell ref="A68:B68"/>
    <mergeCell ref="B61:D61"/>
    <mergeCell ref="E61:G61"/>
    <mergeCell ref="B45:D45"/>
    <mergeCell ref="E45:G45"/>
    <mergeCell ref="A38:A39"/>
    <mergeCell ref="B38:D38"/>
    <mergeCell ref="E38:G38"/>
    <mergeCell ref="J17:K17"/>
    <mergeCell ref="H17:I17"/>
    <mergeCell ref="A89:B89"/>
    <mergeCell ref="A90:A93"/>
    <mergeCell ref="A94:B94"/>
    <mergeCell ref="A95:B95"/>
    <mergeCell ref="A103:E103"/>
    <mergeCell ref="D104:E104"/>
    <mergeCell ref="J153:K153"/>
    <mergeCell ref="B120:C120"/>
    <mergeCell ref="D120:E120"/>
    <mergeCell ref="A152:E152"/>
    <mergeCell ref="A111:H111"/>
    <mergeCell ref="B104:C104"/>
    <mergeCell ref="A127:G127"/>
    <mergeCell ref="A112:H112"/>
    <mergeCell ref="A104:A105"/>
    <mergeCell ref="A113:H113"/>
    <mergeCell ref="A115:C115"/>
    <mergeCell ref="H120:I120"/>
    <mergeCell ref="F120:G120"/>
    <mergeCell ref="A125:I125"/>
    <mergeCell ref="A13:G13"/>
    <mergeCell ref="B17:C17"/>
    <mergeCell ref="D17:E17"/>
    <mergeCell ref="A83:B83"/>
    <mergeCell ref="A84:A88"/>
    <mergeCell ref="A69:A72"/>
    <mergeCell ref="A73:B73"/>
    <mergeCell ref="A74:A78"/>
    <mergeCell ref="F17:G17"/>
    <mergeCell ref="A79:B79"/>
    <mergeCell ref="A80:B80"/>
    <mergeCell ref="A160:I160"/>
    <mergeCell ref="A129:E129"/>
    <mergeCell ref="F130:H130"/>
    <mergeCell ref="F129:I129"/>
    <mergeCell ref="A128:I128"/>
    <mergeCell ref="H153:I153"/>
    <mergeCell ref="A150:G150"/>
    <mergeCell ref="F153:G153"/>
    <mergeCell ref="A186:E186"/>
    <mergeCell ref="A192:E192"/>
    <mergeCell ref="E130:E131"/>
    <mergeCell ref="A139:G139"/>
    <mergeCell ref="A140:G140"/>
    <mergeCell ref="A130:A131"/>
    <mergeCell ref="A164:C164"/>
    <mergeCell ref="A171:C171"/>
    <mergeCell ref="A178:C178"/>
    <mergeCell ref="A158:K158"/>
    <mergeCell ref="A159:K159"/>
    <mergeCell ref="I130:I131"/>
    <mergeCell ref="B130:D130"/>
    <mergeCell ref="A162:E162"/>
    <mergeCell ref="B153:C153"/>
    <mergeCell ref="D153:E15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C19D8A4FEFF6499A627B312F26EA7C" ma:contentTypeVersion="13" ma:contentTypeDescription="Create a new document." ma:contentTypeScope="" ma:versionID="9ca4ef7c191771836862959e1f8b139e">
  <xsd:schema xmlns:xsd="http://www.w3.org/2001/XMLSchema" xmlns:xs="http://www.w3.org/2001/XMLSchema" xmlns:p="http://schemas.microsoft.com/office/2006/metadata/properties" xmlns:ns3="a29f0a48-235b-436d-b86e-457b646f8f86" xmlns:ns4="3cc3fd77-aeed-4d28-9e57-1df255d2ff26" targetNamespace="http://schemas.microsoft.com/office/2006/metadata/properties" ma:root="true" ma:fieldsID="1c0512c3afc7329948463537203c6cc6" ns3:_="" ns4:_="">
    <xsd:import namespace="a29f0a48-235b-436d-b86e-457b646f8f86"/>
    <xsd:import namespace="3cc3fd77-aeed-4d28-9e57-1df255d2ff2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f0a48-235b-436d-b86e-457b646f8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c3fd77-aeed-4d28-9e57-1df255d2ff2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64AB35-CD00-4658-8C38-83FDE26BD1FB}">
  <ds:schemaRefs>
    <ds:schemaRef ds:uri="http://schemas.microsoft.com/sharepoint/v3/contenttype/forms"/>
  </ds:schemaRefs>
</ds:datastoreItem>
</file>

<file path=customXml/itemProps2.xml><?xml version="1.0" encoding="utf-8"?>
<ds:datastoreItem xmlns:ds="http://schemas.openxmlformats.org/officeDocument/2006/customXml" ds:itemID="{1EC89292-B1FA-4207-9904-AD36449F1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f0a48-235b-436d-b86e-457b646f8f86"/>
    <ds:schemaRef ds:uri="3cc3fd77-aeed-4d28-9e57-1df255d2ff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4FEB8-2BC8-4F11-B56F-1BC80180182D}">
  <ds:schemaRefs>
    <ds:schemaRef ds:uri="http://purl.org/dc/elements/1.1/"/>
    <ds:schemaRef ds:uri="http://schemas.openxmlformats.org/package/2006/metadata/core-properties"/>
    <ds:schemaRef ds:uri="http://schemas.microsoft.com/office/2006/documentManagement/types"/>
    <ds:schemaRef ds:uri="http://www.w3.org/XML/1998/namespace"/>
    <ds:schemaRef ds:uri="3cc3fd77-aeed-4d28-9e57-1df255d2ff26"/>
    <ds:schemaRef ds:uri="http://schemas.microsoft.com/office/infopath/2007/PartnerControls"/>
    <ds:schemaRef ds:uri="http://schemas.microsoft.com/office/2006/metadata/properties"/>
    <ds:schemaRef ds:uri="a29f0a48-235b-436d-b86e-457b646f8f86"/>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 Page</vt:lpstr>
      <vt:lpstr>Policies &amp; Commitments</vt:lpstr>
      <vt:lpstr>Climate Change</vt:lpstr>
      <vt:lpstr>Air Quality</vt:lpstr>
      <vt:lpstr>Water Stewardship</vt:lpstr>
      <vt:lpstr>Reclamation</vt:lpstr>
      <vt:lpstr>Responsible Production &amp; Waste</vt:lpstr>
      <vt:lpstr>Health &amp; Safety</vt:lpstr>
      <vt:lpstr>Workforce</vt:lpstr>
      <vt:lpstr>Indigenous Peoples</vt:lpstr>
      <vt:lpstr>Communities</vt:lpstr>
      <vt:lpstr>Economic Performance &amp; Contribu</vt:lpstr>
      <vt:lpstr>Tax</vt:lpstr>
      <vt:lpstr>Workforce!_ftn1</vt:lpstr>
      <vt:lpstr>Workforce!_ftnref1</vt:lpstr>
      <vt:lpstr>'Air Quality'!Print_Area</vt:lpstr>
    </vt:vector>
  </TitlesOfParts>
  <Company>Teck Resources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Paterson  VANM</dc:creator>
  <cp:lastModifiedBy>Nishadi Liyanage</cp:lastModifiedBy>
  <cp:lastPrinted>2018-04-23T17:59:53Z</cp:lastPrinted>
  <dcterms:created xsi:type="dcterms:W3CDTF">2017-03-14T22:15:21Z</dcterms:created>
  <dcterms:modified xsi:type="dcterms:W3CDTF">2021-03-29T22:13:11Z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0x010100EDC19D8A4FEFF6499A627B312F26EA7C</vt:lpwstr>
  </property>
  <property fmtid="{D5CDD505-2E9C-101B-9397-08002B2CF9AE}" pid="3" name="CWRMItemRecordClassification">
    <vt:lpwstr>130</vt:lpwstr>
  </property>
  <property fmtid="{D5CDD505-2E9C-101B-9397-08002B2CF9AE}" pid="4" name="_dlc_DocIdItemGuid">
    <vt:lpwstr>9ffdb8f9-d5aa-43a4-839d-3a1c89ca6d76</vt:lpwstr>
  </property>
  <property fmtid="{D5CDD505-2E9C-101B-9397-08002B2CF9AE}" pid="5" name="TeckActivity">
    <vt:lpwstr>81</vt:lpwstr>
  </property>
  <property fmtid="{D5CDD505-2E9C-101B-9397-08002B2CF9AE}" pid="6" name="TeckOrgUnitOwning">
    <vt:lpwstr>8</vt:lpwstr>
  </property>
  <property fmtid="{D5CDD505-2E9C-101B-9397-08002B2CF9AE}" pid="7" name="TeckCorpAffrsLanguage">
    <vt:lpwstr/>
  </property>
  <property fmtid="{D5CDD505-2E9C-101B-9397-08002B2CF9AE}" pid="8" name="TeckContentPeriod">
    <vt:lpwstr/>
  </property>
  <property fmtid="{D5CDD505-2E9C-101B-9397-08002B2CF9AE}" pid="9" name="TaxKeyword">
    <vt:lpwstr/>
  </property>
  <property fmtid="{D5CDD505-2E9C-101B-9397-08002B2CF9AE}" pid="10" name="TeckCorpAffrsLocation">
    <vt:lpwstr/>
  </property>
  <property fmtid="{D5CDD505-2E9C-101B-9397-08002B2CF9AE}" pid="11" name="TeckCorpAffrsEvent">
    <vt:lpwstr/>
  </property>
  <property fmtid="{D5CDD505-2E9C-101B-9397-08002B2CF9AE}" pid="12" name="TeckCorpAffrsDocType">
    <vt:lpwstr/>
  </property>
  <property fmtid="{D5CDD505-2E9C-101B-9397-08002B2CF9AE}" pid="13" name="TeckCorpAffrsVendor">
    <vt:lpwstr/>
  </property>
</Properties>
</file>